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E:\"/>
    </mc:Choice>
  </mc:AlternateContent>
  <bookViews>
    <workbookView xWindow="-15" yWindow="165" windowWidth="14325" windowHeight="11700" tabRatio="639"/>
  </bookViews>
  <sheets>
    <sheet name="Page 1" sheetId="1" r:id="rId1"/>
    <sheet name="Page 2" sheetId="6" r:id="rId2"/>
    <sheet name="Page 3" sheetId="7" r:id="rId3"/>
    <sheet name="Page 4" sheetId="20" r:id="rId4"/>
    <sheet name="Page 5" sheetId="9" r:id="rId5"/>
    <sheet name="Page 6" sheetId="2" r:id="rId6"/>
    <sheet name="Page 7" sheetId="31" r:id="rId7"/>
    <sheet name="Page 8 A. Pc." sheetId="21" r:id="rId8"/>
    <sheet name="Page 9 A. Pc." sheetId="32" r:id="rId9"/>
    <sheet name="Page 10" sheetId="5" r:id="rId10"/>
    <sheet name="Page 11" sheetId="10" r:id="rId11"/>
    <sheet name="Page 12" sheetId="11" r:id="rId12"/>
    <sheet name="Page 13" sheetId="12" r:id="rId13"/>
    <sheet name="Page 14" sheetId="22" r:id="rId14"/>
    <sheet name="Page 15" sheetId="13" r:id="rId15"/>
    <sheet name="Page 16" sheetId="14" r:id="rId16"/>
    <sheet name="Page 17" sheetId="3" r:id="rId17"/>
    <sheet name="Page 18" sheetId="17" r:id="rId18"/>
  </sheets>
  <definedNames>
    <definedName name="_1__xlnm.Print_Area" localSheetId="0">'Page 1'!$A$1:$J$68</definedName>
    <definedName name="_10__xlnm.Print_Area" localSheetId="1">'Page 2'!$A$1:$G$64</definedName>
    <definedName name="_11__xlnm.Print_Area" localSheetId="2">'Page 3'!$A$1:$G$50</definedName>
    <definedName name="_12__xlnm.Print_Area" localSheetId="3">'Page 4'!$A$1:$E$14</definedName>
    <definedName name="_13__xlnm.Print_Area" localSheetId="4">'Page 5'!$A$1:$J$40</definedName>
    <definedName name="_14__xlnm.Print_Area" localSheetId="5">'Page 6'!$A$1:$J$50</definedName>
    <definedName name="_15__xlnm.Print_Area" localSheetId="6">'Page 7'!$A$1:$F$74</definedName>
    <definedName name="_16__xlnm.Print_Area" localSheetId="7">'Page 8 A. Pc.'!$A$1:$A$50</definedName>
    <definedName name="_16__xlnm.Print_Area" localSheetId="8">'Page 9 A. Pc.'!$A$1:$A$50</definedName>
    <definedName name="_17__xlnm.Print_Area" localSheetId="9">'Page 10'!$A$1:$I$75</definedName>
    <definedName name="_2__xlnm.Print_Area" localSheetId="10">'Page 11'!$A$1:$J$54</definedName>
    <definedName name="_3__xlnm.Print_Area" localSheetId="11">'Page 12'!$A$1:$J$54</definedName>
    <definedName name="_4__xlnm.Print_Area" localSheetId="12">'Page 13'!$A$1:$I$52</definedName>
    <definedName name="_5__xlnm.Print_Area" localSheetId="13">'Page 14'!$A$1:$I$45</definedName>
    <definedName name="_6__xlnm.Print_Area" localSheetId="14">'Page 15'!$A$1:$L$71</definedName>
    <definedName name="_7__xlnm.Print_Area" localSheetId="15">'Page 16'!$A$1:$I$36</definedName>
    <definedName name="_8__xlnm.Print_Area" localSheetId="16">'Page 17'!$A$1:$G$40</definedName>
    <definedName name="_9__xlnm.Print_Area" localSheetId="17">'Page 18'!$A$1:$I$49</definedName>
    <definedName name="OLE_LINK1" localSheetId="7">'Page 8 A. Pc.'!#REF!</definedName>
    <definedName name="OLE_LINK1" localSheetId="8">'Page 9 A. Pc.'!#REF!</definedName>
    <definedName name="Title" localSheetId="7">'Page 8 A. Pc.'!#REF!</definedName>
    <definedName name="Title" localSheetId="8">'Page 9 A. Pc.'!#REF!</definedName>
    <definedName name="_xlnm.Print_Area" localSheetId="0">'Page 1'!$A$1:$J$69</definedName>
    <definedName name="_xlnm.Print_Area" localSheetId="9">'Page 10'!$A$1:$I$75</definedName>
    <definedName name="_xlnm.Print_Area" localSheetId="10">'Page 11'!$A$1:$J$55</definedName>
    <definedName name="_xlnm.Print_Area" localSheetId="11">'Page 12'!$A$1:$J$55</definedName>
    <definedName name="_xlnm.Print_Area" localSheetId="12">'Page 13'!$A$1:$I$52</definedName>
    <definedName name="_xlnm.Print_Area" localSheetId="13">'Page 14'!$A$1:$I$45</definedName>
    <definedName name="_xlnm.Print_Area" localSheetId="14">'Page 15'!$A$1:$L$71</definedName>
    <definedName name="_xlnm.Print_Area" localSheetId="15">'Page 16'!$A$1:$I$58</definedName>
    <definedName name="_xlnm.Print_Area" localSheetId="16">'Page 17'!$A$1:$J$59</definedName>
    <definedName name="_xlnm.Print_Area" localSheetId="17">'Page 18'!$A$1:$I$49</definedName>
    <definedName name="_xlnm.Print_Area" localSheetId="1">'Page 2'!$A$1:$G$69</definedName>
    <definedName name="_xlnm.Print_Area" localSheetId="2">'Page 3'!$A$1:$S$50</definedName>
    <definedName name="_xlnm.Print_Area" localSheetId="3">'Page 4'!$A$1:$E$13</definedName>
    <definedName name="_xlnm.Print_Area" localSheetId="4">'Page 5'!$A$1:$J$40</definedName>
    <definedName name="_xlnm.Print_Area" localSheetId="5">'Page 6'!$A$1:$J$50</definedName>
    <definedName name="_xlnm.Print_Area" localSheetId="6">'Page 7'!$A$1:$F$73</definedName>
    <definedName name="_xlnm.Print_Area" localSheetId="7">'Page 8 A. Pc.'!$A$1:$A$60</definedName>
    <definedName name="_xlnm.Print_Area" localSheetId="8">'Page 9 A. Pc.'!$A$1:$A$57</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I8" i="17" l="1"/>
  <c r="H10" i="14" l="1"/>
  <c r="H9" i="14" l="1"/>
  <c r="G58" i="3" l="1"/>
  <c r="F30" i="10" l="1"/>
  <c r="F26" i="10"/>
  <c r="F15" i="10"/>
  <c r="F11" i="10"/>
  <c r="F8" i="10"/>
  <c r="F7" i="10"/>
  <c r="F30" i="11"/>
  <c r="E30" i="11"/>
  <c r="F20" i="11"/>
  <c r="F26" i="11" s="1"/>
  <c r="F15" i="11"/>
  <c r="E15" i="11"/>
  <c r="F6" i="11"/>
  <c r="F11" i="11" s="1"/>
  <c r="E36" i="14"/>
  <c r="E31" i="14"/>
  <c r="B31" i="14"/>
  <c r="I13" i="7"/>
  <c r="J13" i="7" s="1"/>
  <c r="I11" i="7"/>
  <c r="J11" i="7" s="1"/>
  <c r="K48" i="7"/>
  <c r="L48" i="7" s="1"/>
  <c r="K44" i="7"/>
  <c r="L44" i="7" s="1"/>
  <c r="I44" i="7"/>
  <c r="J44" i="7" s="1"/>
  <c r="K40" i="7"/>
  <c r="L40" i="7" s="1"/>
  <c r="I40" i="7"/>
  <c r="J40" i="7" s="1"/>
  <c r="K35" i="7"/>
  <c r="L35" i="7" s="1"/>
  <c r="I35" i="7"/>
  <c r="J35" i="7" s="1"/>
  <c r="K33" i="7"/>
  <c r="L33" i="7" s="1"/>
  <c r="K27" i="7"/>
  <c r="L27" i="7" s="1"/>
  <c r="K22" i="7"/>
  <c r="L22" i="7" s="1"/>
  <c r="K11" i="7"/>
  <c r="L11" i="7" s="1"/>
  <c r="K13" i="7"/>
  <c r="L13" i="7" s="1"/>
  <c r="M13" i="7"/>
  <c r="N13" i="7" s="1"/>
  <c r="I30" i="7"/>
  <c r="J30" i="7" s="1"/>
  <c r="I27" i="7"/>
  <c r="J27" i="7" s="1"/>
  <c r="I7" i="7"/>
  <c r="J7" i="7" s="1"/>
  <c r="M22" i="7"/>
  <c r="N22" i="7" s="1"/>
  <c r="K30" i="7"/>
  <c r="L30" i="7" s="1"/>
  <c r="K7" i="7"/>
  <c r="L7" i="7" s="1"/>
  <c r="I22" i="7"/>
  <c r="J22" i="7" s="1"/>
  <c r="I33" i="7"/>
  <c r="J33" i="7" s="1"/>
  <c r="M33" i="7"/>
  <c r="N33" i="7" s="1"/>
  <c r="M35" i="7"/>
  <c r="N35" i="7" s="1"/>
  <c r="M40" i="7"/>
  <c r="N40" i="7" s="1"/>
  <c r="M44" i="7"/>
  <c r="N44" i="7" s="1"/>
  <c r="I48" i="7"/>
  <c r="J48" i="7" s="1"/>
  <c r="M48" i="7"/>
  <c r="N48" i="7" s="1"/>
  <c r="E10" i="5"/>
  <c r="E8" i="5"/>
  <c r="F16" i="11" l="1"/>
  <c r="F31" i="10"/>
  <c r="F16" i="10"/>
  <c r="F31" i="11"/>
</calcChain>
</file>

<file path=xl/sharedStrings.xml><?xml version="1.0" encoding="utf-8"?>
<sst xmlns="http://schemas.openxmlformats.org/spreadsheetml/2006/main" count="1058" uniqueCount="313">
  <si>
    <t>North East Asia</t>
  </si>
  <si>
    <t>Customer finance, current</t>
  </si>
  <si>
    <t xml:space="preserve">Customer finance, non-current </t>
  </si>
  <si>
    <t>Customer finance, current and non-current</t>
  </si>
  <si>
    <t>Transfers to (-) / from untaxed reserves</t>
  </si>
  <si>
    <r>
      <t xml:space="preserve">Other  </t>
    </r>
    <r>
      <rPr>
        <vertAlign val="superscript"/>
        <sz val="7.5"/>
        <color indexed="47"/>
        <rFont val="Arial"/>
        <family val="2"/>
      </rPr>
      <t>1) 2)</t>
    </r>
  </si>
  <si>
    <t>Stock issue</t>
  </si>
  <si>
    <t>1)</t>
  </si>
  <si>
    <r>
      <t>1)</t>
    </r>
    <r>
      <rPr>
        <i/>
        <sz val="7.5"/>
        <color indexed="47"/>
        <rFont val="Arial"/>
        <family val="2"/>
      </rPr>
      <t xml:space="preserve"> Potential ordinary shares are not considered when their conversion to ordinary shares would increase earnings per share</t>
    </r>
  </si>
  <si>
    <r>
      <t>2)</t>
    </r>
    <r>
      <rPr>
        <i/>
        <sz val="7.5"/>
        <color indexed="47"/>
        <rFont val="Arial"/>
        <family val="2"/>
      </rPr>
      <t xml:space="preserve"> Excluding amortizations and write-downs of acquired intangibles</t>
    </r>
  </si>
  <si>
    <t>OPERATING MARGIN BY SEGMENT BY QUARTER</t>
  </si>
  <si>
    <t>Net-
works</t>
  </si>
  <si>
    <t>PROVISIONS</t>
  </si>
  <si>
    <t>NUMBER OF EMPLOYEES</t>
  </si>
  <si>
    <t>INFORMATION ON INVESTMENTS IN ASSETS SUBJECT TO DEPRECIATION, AMORTIZATION, IMPAIRMENT AND WRITE-DOWNS</t>
  </si>
  <si>
    <t>EBITA BY SEGMENT BY QUARTER</t>
  </si>
  <si>
    <t>EBITA MARGIN BY SEGMENT BY QUARTER</t>
  </si>
  <si>
    <r>
      <t>Other</t>
    </r>
    <r>
      <rPr>
        <vertAlign val="superscript"/>
        <sz val="7.5"/>
        <color indexed="47"/>
        <rFont val="Arial"/>
        <family val="2"/>
      </rPr>
      <t>1) 2)</t>
    </r>
  </si>
  <si>
    <r>
      <t xml:space="preserve">Mediterranean </t>
    </r>
    <r>
      <rPr>
        <vertAlign val="superscript"/>
        <sz val="7.5"/>
        <color indexed="47"/>
        <rFont val="Arial"/>
        <family val="2"/>
      </rPr>
      <t>2)</t>
    </r>
  </si>
  <si>
    <t>NET SALES BY REGION BY QUARTER</t>
  </si>
  <si>
    <t>NET SALES BY REGION BY QUARTER (continued)</t>
  </si>
  <si>
    <t>TOP 5 COUNTRIES IN SALES</t>
  </si>
  <si>
    <t>OTHER INFORMATION</t>
  </si>
  <si>
    <t>RESTRUCTURING CHARGES BY FUNCTION</t>
  </si>
  <si>
    <t>Support Solutions</t>
  </si>
  <si>
    <t>Segments Sony Ericsson and ST-Ericsson are reported in accordance with the equity method, thus their sales are not included.</t>
  </si>
  <si>
    <t>NET SALES BY REGION BY SEGMENT</t>
  </si>
  <si>
    <r>
      <t>1)</t>
    </r>
    <r>
      <rPr>
        <i/>
        <sz val="7.5"/>
        <color indexed="47"/>
        <rFont val="Arial"/>
        <family val="2"/>
      </rPr>
      <t xml:space="preserve"> "Unallocated" consists mainly of costs for corporate staff, non-operational capital gains and losses</t>
    </r>
  </si>
  <si>
    <t>RESTRUCTURING CHARGES BY SEGMENT</t>
  </si>
  <si>
    <t>IPR, brands and other intangible assets, etc.</t>
  </si>
  <si>
    <r>
      <t xml:space="preserve">Earnings per share (Non-IFRS, excluding restructuring), diluted (SEK) </t>
    </r>
    <r>
      <rPr>
        <vertAlign val="superscript"/>
        <sz val="7.5"/>
        <color indexed="47"/>
        <rFont val="Arial"/>
        <family val="2"/>
      </rPr>
      <t>2)</t>
    </r>
  </si>
  <si>
    <r>
      <t xml:space="preserve">Earnings per share (Non-IFRS), diluted (SEK) </t>
    </r>
    <r>
      <rPr>
        <vertAlign val="superscript"/>
        <sz val="7.5"/>
        <color indexed="47"/>
        <rFont val="Arial"/>
        <family val="2"/>
      </rPr>
      <t>2)</t>
    </r>
  </si>
  <si>
    <r>
      <t xml:space="preserve">Earnings per share, diluted (SEK) </t>
    </r>
    <r>
      <rPr>
        <vertAlign val="superscript"/>
        <sz val="7.5"/>
        <color indexed="47"/>
        <rFont val="Arial"/>
        <family val="2"/>
      </rPr>
      <t>1)</t>
    </r>
  </si>
  <si>
    <r>
      <t xml:space="preserve">Average number of shares outstanding, diluted (million) </t>
    </r>
    <r>
      <rPr>
        <vertAlign val="superscript"/>
        <sz val="7.5"/>
        <color indexed="47"/>
        <rFont val="Arial"/>
        <family val="2"/>
      </rPr>
      <t>1)</t>
    </r>
  </si>
  <si>
    <t>Isolated quarter,</t>
  </si>
  <si>
    <t>Jan - Sep</t>
  </si>
  <si>
    <r>
      <t xml:space="preserve">Northern Europe &amp; Central Asia </t>
    </r>
    <r>
      <rPr>
        <vertAlign val="superscript"/>
        <sz val="7.5"/>
        <color indexed="47"/>
        <rFont val="Arial"/>
        <family val="2"/>
      </rPr>
      <t>1) 2)</t>
    </r>
  </si>
  <si>
    <r>
      <t xml:space="preserve">Western &amp; Central Europe </t>
    </r>
    <r>
      <rPr>
        <vertAlign val="superscript"/>
        <sz val="7.5"/>
        <color indexed="47"/>
        <rFont val="Arial"/>
        <family val="2"/>
      </rPr>
      <t>2)</t>
    </r>
  </si>
  <si>
    <r>
      <t xml:space="preserve">Other </t>
    </r>
    <r>
      <rPr>
        <vertAlign val="superscript"/>
        <sz val="7.5"/>
        <color indexed="47"/>
        <rFont val="Arial"/>
        <family val="2"/>
      </rPr>
      <t>1) 2)</t>
    </r>
  </si>
  <si>
    <r>
      <t xml:space="preserve">Northern Europe &amp; Central Asia </t>
    </r>
    <r>
      <rPr>
        <vertAlign val="superscript"/>
        <sz val="7.5"/>
        <color indexed="47"/>
        <rFont val="Arial"/>
        <family val="2"/>
      </rPr>
      <t>1)</t>
    </r>
  </si>
  <si>
    <t>Fair value remeasurement</t>
  </si>
  <si>
    <t>Total other comprehensive income</t>
  </si>
  <si>
    <t>Of which Managed Services</t>
  </si>
  <si>
    <t>Of which Network Rollout</t>
  </si>
  <si>
    <t xml:space="preserve">   - Non-controlling interests</t>
  </si>
  <si>
    <t>Stockholders of the Parent Company</t>
  </si>
  <si>
    <t>Non-controlling interests</t>
  </si>
  <si>
    <t>Adjustments for amounts transferred to initial carrying amount of hedged items</t>
  </si>
  <si>
    <t>Share of other comprehensive income on JV and associated companies</t>
  </si>
  <si>
    <t xml:space="preserve">ST-Ericsson </t>
  </si>
  <si>
    <t>Kontroll räkning</t>
  </si>
  <si>
    <t>Non-controlling interest in equity of subsidiaries</t>
  </si>
  <si>
    <t>Of which class A-shares (million)</t>
  </si>
  <si>
    <t>Of which class B-shares (million)</t>
  </si>
  <si>
    <t xml:space="preserve">             - closing rate</t>
  </si>
  <si>
    <t>Of which net cash</t>
  </si>
  <si>
    <t>Transactions with non-controlling interests</t>
  </si>
  <si>
    <t>Reclassification adjustments for gains/losses included in profit or loss</t>
  </si>
  <si>
    <t>Jan - Mar</t>
  </si>
  <si>
    <t>Jan - Jun</t>
  </si>
  <si>
    <t>Cash conversion %, end of period</t>
  </si>
  <si>
    <t>Regional inventory, end of period,</t>
  </si>
  <si>
    <t>CONSOLIDATED INCOME STATEMENT</t>
  </si>
  <si>
    <t>STATEMENT OF COMPREHENSIVE INCOME</t>
  </si>
  <si>
    <t>CONSOLIDATED BALANCE SHEET</t>
  </si>
  <si>
    <t>CONSOLIDATED STATEMENT OF CASH FLOWS</t>
  </si>
  <si>
    <t>CONSOLIDATED STATEMENT OF CHANGES IN EQUITY</t>
  </si>
  <si>
    <t>CONSOLIDATED INCOME STATEMENT – ISOLATED QUARTERS</t>
  </si>
  <si>
    <t>CONSOLIDATED STATEMENT OF CASH FLOWS - ISOLATED QUARTERS</t>
  </si>
  <si>
    <t>PARENT COMPANY INCOME STATEMENT</t>
  </si>
  <si>
    <t>PARENT COMPANY BALANCE SHEET</t>
  </si>
  <si>
    <t>NET SALES BY SEGMENT BY QUARTER</t>
  </si>
  <si>
    <r>
      <t>Unallocated</t>
    </r>
    <r>
      <rPr>
        <vertAlign val="superscript"/>
        <sz val="7.5"/>
        <color indexed="47"/>
        <rFont val="Arial"/>
        <family val="2"/>
      </rPr>
      <t xml:space="preserve"> 1)</t>
    </r>
  </si>
  <si>
    <t>OPERATING INCOME BY SEGMENT BY QUARTER</t>
  </si>
  <si>
    <t>EQUITY AND LIABILITIES</t>
  </si>
  <si>
    <t>Equity in JV and associated companies</t>
  </si>
  <si>
    <t>Earnings/dividends in JV and associated companies</t>
  </si>
  <si>
    <t>Year over year change, percent</t>
  </si>
  <si>
    <t xml:space="preserve">Year to date, </t>
  </si>
  <si>
    <t>year-over-year change, percent</t>
  </si>
  <si>
    <t>As percentage of net sales, 
Year to date</t>
  </si>
  <si>
    <t>year over year change, percent</t>
  </si>
  <si>
    <t>Year to date,</t>
  </si>
  <si>
    <t>Sep 30</t>
  </si>
  <si>
    <t>Unallocated</t>
  </si>
  <si>
    <t>Other comprehensive income</t>
  </si>
  <si>
    <t xml:space="preserve">Total comprehensive income </t>
  </si>
  <si>
    <t>Mar 31</t>
  </si>
  <si>
    <t>Jun 30</t>
  </si>
  <si>
    <t>ST-Ericsson</t>
  </si>
  <si>
    <t>Sony Ericsson</t>
  </si>
  <si>
    <t>Share in ST-Ericsson charges</t>
  </si>
  <si>
    <t>Shares in earnings of JV and associated companies</t>
  </si>
  <si>
    <t xml:space="preserve">   - Stockholders of the Parent Company</t>
  </si>
  <si>
    <t>Subtotal Segments excluding Sony Ericsson and ST-Ericsson</t>
  </si>
  <si>
    <t>Subtotal Sony Ericsson and ST-Ericsson</t>
  </si>
  <si>
    <t>Inventory turnover days</t>
  </si>
  <si>
    <t>Operating income before shares in earnings of JV and associated companies</t>
  </si>
  <si>
    <t>Total comprehensive income</t>
  </si>
  <si>
    <t>Property, plant and equipment</t>
  </si>
  <si>
    <t>IPR, brands and other intangible assets</t>
  </si>
  <si>
    <t>Subtotal excluding Sony Ericsson and ST-Ericsson</t>
  </si>
  <si>
    <t>Tax on items reported directly in or transferred from equity</t>
  </si>
  <si>
    <t>Days sales outstanding</t>
  </si>
  <si>
    <t>Qx</t>
  </si>
  <si>
    <t>Mediterranean</t>
  </si>
  <si>
    <t>Sub Saharan Africa</t>
  </si>
  <si>
    <t>Middle East</t>
  </si>
  <si>
    <t>Global Services</t>
  </si>
  <si>
    <t>Of which Professional Services</t>
  </si>
  <si>
    <t>South East Asia &amp; Oceania</t>
  </si>
  <si>
    <t>Northern Europe &amp; Central Asia</t>
  </si>
  <si>
    <t>Average number of shares, basic (million)</t>
  </si>
  <si>
    <t>Gains/losses arising during the period</t>
  </si>
  <si>
    <t>Adjustments for amounts transferred to initial carrying amount of hegded items</t>
  </si>
  <si>
    <t>Number of shares and earnings per share</t>
  </si>
  <si>
    <t>Western &amp; Central Europe</t>
  </si>
  <si>
    <t>Operating margin before shares in earnings of JV and associated companies (%)</t>
  </si>
  <si>
    <t>Total comprehensive income attributable to:</t>
  </si>
  <si>
    <t>Gross margin (%)</t>
  </si>
  <si>
    <t>Country</t>
  </si>
  <si>
    <t>Of which restructuring</t>
  </si>
  <si>
    <t>Return on capital employed (%)</t>
  </si>
  <si>
    <t>Return on equity (%)</t>
  </si>
  <si>
    <t>Equity ratio (%)</t>
  </si>
  <si>
    <t>SEK/EUR - average rate</t>
  </si>
  <si>
    <t>SEK/USD - average rate</t>
  </si>
  <si>
    <t>Total equity and liabilities</t>
  </si>
  <si>
    <t>Of which interest-bearing liabilities and post-employment benefits</t>
  </si>
  <si>
    <t xml:space="preserve">Assets pledged as collateral </t>
  </si>
  <si>
    <t>Intellectual property rights, brands and other intangible assets</t>
  </si>
  <si>
    <t xml:space="preserve">Total </t>
  </si>
  <si>
    <t>Total</t>
  </si>
  <si>
    <t>Latin America</t>
  </si>
  <si>
    <t>North America</t>
  </si>
  <si>
    <t>Isolated quarters, SEK million</t>
  </si>
  <si>
    <t>Sequential change, percent</t>
  </si>
  <si>
    <t>Year-over-year change, percent</t>
  </si>
  <si>
    <t>Year to date, SEK million</t>
  </si>
  <si>
    <t>Share of Total</t>
  </si>
  <si>
    <t>Contingent liabilities</t>
  </si>
  <si>
    <t>Jan - Dec</t>
  </si>
  <si>
    <t>Adjustments to reconcile net income to cash</t>
  </si>
  <si>
    <t>Depreciation, amortization and impairment losses</t>
  </si>
  <si>
    <t xml:space="preserve">Other </t>
  </si>
  <si>
    <t>Provisions and post-employment benefits</t>
  </si>
  <si>
    <t>Other operating assets and liabilities, net</t>
  </si>
  <si>
    <t>Cash flow from operating activities</t>
  </si>
  <si>
    <t>Investing activities</t>
  </si>
  <si>
    <t>Investments in property, plant and equipment</t>
  </si>
  <si>
    <t>Product development</t>
  </si>
  <si>
    <t>Other investing activities</t>
  </si>
  <si>
    <t>Cash flow from investing activities</t>
  </si>
  <si>
    <t>End of period</t>
  </si>
  <si>
    <t>Changes in cumulative translation adjustments</t>
  </si>
  <si>
    <t>Net income</t>
  </si>
  <si>
    <t>-</t>
  </si>
  <si>
    <t>Q4</t>
  </si>
  <si>
    <t>Q3</t>
  </si>
  <si>
    <t>Q2</t>
  </si>
  <si>
    <t>Q1</t>
  </si>
  <si>
    <t>Operating activities</t>
  </si>
  <si>
    <t>Changes in operating net assets</t>
  </si>
  <si>
    <t>SEK million</t>
  </si>
  <si>
    <t>Change</t>
  </si>
  <si>
    <t>Net sales</t>
  </si>
  <si>
    <t>Cost of sales</t>
  </si>
  <si>
    <t>Gross income</t>
  </si>
  <si>
    <t>Research and development expenses</t>
  </si>
  <si>
    <t>Selling and administrative expenses</t>
  </si>
  <si>
    <t>Operating expenses</t>
  </si>
  <si>
    <t xml:space="preserve">Operating income </t>
  </si>
  <si>
    <t>Financial income</t>
  </si>
  <si>
    <t>Financial expenses</t>
  </si>
  <si>
    <t>Income after financial items</t>
  </si>
  <si>
    <t>Taxes</t>
  </si>
  <si>
    <t xml:space="preserve">Net income </t>
  </si>
  <si>
    <t>Net income attributable to:</t>
  </si>
  <si>
    <t>Other information</t>
  </si>
  <si>
    <t>Dec 31</t>
  </si>
  <si>
    <t>ASSETS</t>
  </si>
  <si>
    <t xml:space="preserve">Non-current assets  </t>
  </si>
  <si>
    <t>Intangible assets</t>
  </si>
  <si>
    <t>Capitalized development expenses</t>
  </si>
  <si>
    <t>Goodwill</t>
  </si>
  <si>
    <t xml:space="preserve">Property, plant and equipment  </t>
  </si>
  <si>
    <t>Financial assets</t>
  </si>
  <si>
    <t>Other investments in shares and participations</t>
  </si>
  <si>
    <t xml:space="preserve">Other financial assets, non-current </t>
  </si>
  <si>
    <t>Deferred tax assets</t>
  </si>
  <si>
    <t xml:space="preserve">Current assets </t>
  </si>
  <si>
    <t>Inventories</t>
  </si>
  <si>
    <t>Trade receivables</t>
  </si>
  <si>
    <t>Other current receivables</t>
  </si>
  <si>
    <t>Short-term investments</t>
  </si>
  <si>
    <t>Cash and cash equivalents</t>
  </si>
  <si>
    <t>Total assets</t>
  </si>
  <si>
    <t>Sales of property, plant and equipment</t>
  </si>
  <si>
    <t>Fixed assets</t>
  </si>
  <si>
    <t>Tangible assets</t>
  </si>
  <si>
    <t xml:space="preserve">Inventories </t>
  </si>
  <si>
    <t>STOCKHOLDERS'  EQUITY, PROVISIONS AND LIABILITIES</t>
  </si>
  <si>
    <t>Restricted equity</t>
  </si>
  <si>
    <t>Non-restricted equity</t>
  </si>
  <si>
    <t>Untaxed reserves</t>
  </si>
  <si>
    <t>Provisions</t>
  </si>
  <si>
    <t>Total stockholders' equity, provisions and liabilities</t>
  </si>
  <si>
    <t>Networks</t>
  </si>
  <si>
    <t>Cash flow before financing activities</t>
  </si>
  <si>
    <t>Financing activities</t>
  </si>
  <si>
    <t>Dividends paid</t>
  </si>
  <si>
    <t>Other financing activities</t>
  </si>
  <si>
    <t>Cash flow from financing activities</t>
  </si>
  <si>
    <t>Effect of exchange rate changes on cash</t>
  </si>
  <si>
    <t>Net change in cash</t>
  </si>
  <si>
    <t>Cash and cash equivalents, beginning of period</t>
  </si>
  <si>
    <t>Cash and cash equivalents, end of period</t>
  </si>
  <si>
    <t>Revaluation of other investments in shares and participations</t>
  </si>
  <si>
    <t xml:space="preserve">Cash flow hedges </t>
  </si>
  <si>
    <t>Other operating income and expenses</t>
  </si>
  <si>
    <t xml:space="preserve">Operating expenses </t>
  </si>
  <si>
    <t>Other</t>
  </si>
  <si>
    <t>As percentage of net sales, 
isolated quarters</t>
  </si>
  <si>
    <t>India</t>
  </si>
  <si>
    <t>Opening balance</t>
  </si>
  <si>
    <t>Additions</t>
  </si>
  <si>
    <t>Utilization/Cash out</t>
  </si>
  <si>
    <t>Reversal of excess amounts</t>
  </si>
  <si>
    <t>Reclassification, translation difference and other</t>
  </si>
  <si>
    <t>Closing balance</t>
  </si>
  <si>
    <t>Number of shares, end of period (million)</t>
  </si>
  <si>
    <t>Number of treasury shares, end of period (million)</t>
  </si>
  <si>
    <t>Number of shares outstanding, basic, end of period (million)</t>
  </si>
  <si>
    <t>Numbers of shares outstanding, diluted, end of period (million)</t>
  </si>
  <si>
    <t>Average number of treasury shares (million)</t>
  </si>
  <si>
    <t>Average number of shares outstanding, basic (million)</t>
  </si>
  <si>
    <t>Earnings per share, basic (SEK)</t>
  </si>
  <si>
    <t>Ratios</t>
  </si>
  <si>
    <t>Capital turnover (times)</t>
  </si>
  <si>
    <t>Payable days</t>
  </si>
  <si>
    <t>Payment readiness, end of period</t>
  </si>
  <si>
    <t>Payment readiness, as percentage of sales</t>
  </si>
  <si>
    <t>Exchange rates used in the consolidation</t>
  </si>
  <si>
    <t>Export sales from Sweden</t>
  </si>
  <si>
    <t>Equity</t>
  </si>
  <si>
    <t>Stockholders' equity</t>
  </si>
  <si>
    <t xml:space="preserve">Non-current liabilities </t>
  </si>
  <si>
    <t xml:space="preserve">Provisions, non-current </t>
  </si>
  <si>
    <t xml:space="preserve">Deferred tax liabilities </t>
  </si>
  <si>
    <t xml:space="preserve">Borrowings, non-current </t>
  </si>
  <si>
    <t xml:space="preserve">Other non-current liabilities </t>
  </si>
  <si>
    <t>Current liabilities</t>
  </si>
  <si>
    <t>Provisions, current</t>
  </si>
  <si>
    <t xml:space="preserve">Borrowings, current </t>
  </si>
  <si>
    <t>Trade payables</t>
  </si>
  <si>
    <t>CASH CONVERSION</t>
  </si>
  <si>
    <t>NET CASH, END OF PERIOD</t>
  </si>
  <si>
    <t>+ Short term investments</t>
  </si>
  <si>
    <t>- Borrowings, non-current</t>
  </si>
  <si>
    <t>- Borrowings, current</t>
  </si>
  <si>
    <t>- Post employment benefits</t>
  </si>
  <si>
    <t>Items that will not be reclassified to profit or loss</t>
  </si>
  <si>
    <t>Items that may be reclassified to profit or loss</t>
  </si>
  <si>
    <t>Tax on items that may be reclassified to profit or loss</t>
  </si>
  <si>
    <t>Tax on items that will not be reclassified to profit or loss</t>
  </si>
  <si>
    <t>RECONCILIATION TABLE, NON-IFRS MEASUREMENTS</t>
  </si>
  <si>
    <t>Financial net</t>
  </si>
  <si>
    <t>Cash conversion</t>
  </si>
  <si>
    <t>Net income reconciled to cash</t>
  </si>
  <si>
    <t>Acquisitions/divestments of subsidiaries and other operations, net</t>
  </si>
  <si>
    <t>2)</t>
  </si>
  <si>
    <t>As percentage of net sales, 
year to date</t>
  </si>
  <si>
    <t>Subtotal Ericsson excluding ST-Ericsson</t>
  </si>
  <si>
    <t>Remeasurements of defined benefits pension plans incl. asset ceiling</t>
  </si>
  <si>
    <t>Stock purchase plan</t>
  </si>
  <si>
    <t>Sale/repurchase of own shares</t>
  </si>
  <si>
    <t>Net cash, end of period</t>
  </si>
  <si>
    <r>
      <t xml:space="preserve">Short-term investments </t>
    </r>
    <r>
      <rPr>
        <vertAlign val="superscript"/>
        <sz val="7.5"/>
        <color indexed="60"/>
        <rFont val="Arial"/>
        <family val="2"/>
      </rPr>
      <t>1)</t>
    </r>
  </si>
  <si>
    <r>
      <t xml:space="preserve">Other current liabilities </t>
    </r>
    <r>
      <rPr>
        <vertAlign val="superscript"/>
        <sz val="7.5"/>
        <color indexed="60"/>
        <rFont val="Arial"/>
        <family val="2"/>
      </rPr>
      <t>2)</t>
    </r>
  </si>
  <si>
    <r>
      <t xml:space="preserve">Post-employment benefits </t>
    </r>
    <r>
      <rPr>
        <vertAlign val="superscript"/>
        <sz val="7.5"/>
        <color indexed="60"/>
        <rFont val="Arial"/>
        <family val="2"/>
      </rPr>
      <t>2)</t>
    </r>
  </si>
  <si>
    <r>
      <t>1)</t>
    </r>
    <r>
      <rPr>
        <i/>
        <sz val="7.5"/>
        <color indexed="60"/>
        <rFont val="Arial"/>
        <family val="2"/>
      </rPr>
      <t xml:space="preserve"> Includes gain on sale of Sony Ericsson SEK 7.7 billion in Q1 2012</t>
    </r>
  </si>
  <si>
    <r>
      <t>1)</t>
    </r>
    <r>
      <rPr>
        <i/>
        <sz val="7.5"/>
        <color indexed="60"/>
        <rFont val="Arial"/>
        <family val="2"/>
      </rPr>
      <t xml:space="preserve"> Includes payment of external loan of SEK -6.2 billion attributable to the acquisition of Telcordia in Q1 2012</t>
    </r>
  </si>
  <si>
    <r>
      <t xml:space="preserve">1) </t>
    </r>
    <r>
      <rPr>
        <i/>
        <sz val="7.5"/>
        <color indexed="47"/>
        <rFont val="Arial"/>
        <family val="2"/>
      </rPr>
      <t>Includes gain on sale of Sony Ericsson SEK 7.7 billion in Q1 2012</t>
    </r>
  </si>
  <si>
    <r>
      <t>2)</t>
    </r>
    <r>
      <rPr>
        <i/>
        <sz val="7.5"/>
        <color indexed="47"/>
        <rFont val="Arial"/>
        <family val="2"/>
      </rPr>
      <t xml:space="preserve"> Includes gain on sale of Sony Ericsson SEK 7.7 billion in Q1 2012</t>
    </r>
  </si>
  <si>
    <t>rev</t>
  </si>
  <si>
    <t>3)</t>
  </si>
  <si>
    <r>
      <t>3)</t>
    </r>
    <r>
      <rPr>
        <i/>
        <sz val="7.5"/>
        <color indexed="47"/>
        <rFont val="Arial"/>
        <family val="2"/>
      </rPr>
      <t xml:space="preserve"> Based on Net income attributable to stockholders of the Parent Company</t>
    </r>
  </si>
  <si>
    <r>
      <t xml:space="preserve">Earnings per share, basic (SEK) </t>
    </r>
    <r>
      <rPr>
        <vertAlign val="superscript"/>
        <sz val="7.5"/>
        <color indexed="47"/>
        <rFont val="Arial"/>
        <family val="2"/>
      </rPr>
      <t>3)</t>
    </r>
  </si>
  <si>
    <r>
      <t>Earnings per share, diluted (SEK)</t>
    </r>
    <r>
      <rPr>
        <vertAlign val="superscript"/>
        <sz val="7.5"/>
        <color indexed="47"/>
        <rFont val="Arial"/>
        <family val="2"/>
      </rPr>
      <t xml:space="preserve"> 3)</t>
    </r>
  </si>
  <si>
    <r>
      <t>2)</t>
    </r>
    <r>
      <rPr>
        <i/>
        <sz val="7.5"/>
        <color indexed="47"/>
        <rFont val="Arial"/>
        <family val="2"/>
      </rPr>
      <t xml:space="preserve"> Negatively impacted by a non-cash charge related to ST-Ericsson of SEK -8.0 billion in Q4 2012</t>
    </r>
  </si>
  <si>
    <r>
      <t>3)</t>
    </r>
    <r>
      <rPr>
        <i/>
        <sz val="7.5"/>
        <color indexed="47"/>
        <rFont val="Arial"/>
        <family val="2"/>
      </rPr>
      <t xml:space="preserve"> Negatively impacted by a non-cash charge related to ST-Ericsson of SEK -8.0 billion in Q4 2012</t>
    </r>
  </si>
  <si>
    <t>Revenue from Telcordia is reported 50/50 between segments Global Services and Support Solutions. In the regional dimension, all of Telcordia sales is reported in Support Solutions, except for North America where it is split 50/50. 
IPX was divested Q3 2012. For the first nine months of 2012, IPX was included in Support Solutions and region Other.</t>
  </si>
  <si>
    <r>
      <t xml:space="preserve">Earnings per share, basic (SEK) </t>
    </r>
    <r>
      <rPr>
        <vertAlign val="superscript"/>
        <sz val="7.5"/>
        <color indexed="60"/>
        <rFont val="Arial"/>
        <family val="2"/>
      </rPr>
      <t>2)</t>
    </r>
  </si>
  <si>
    <r>
      <t xml:space="preserve">Earnings per share, diluted (SEK) </t>
    </r>
    <r>
      <rPr>
        <vertAlign val="superscript"/>
        <sz val="7.5"/>
        <color indexed="60"/>
        <rFont val="Arial"/>
        <family val="2"/>
      </rPr>
      <t>2)</t>
    </r>
  </si>
  <si>
    <r>
      <t>2)</t>
    </r>
    <r>
      <rPr>
        <i/>
        <sz val="7.5"/>
        <color indexed="60"/>
        <rFont val="Arial"/>
        <family val="2"/>
      </rPr>
      <t xml:space="preserve"> Based on Net income attributable to stockholders of the Parent Company</t>
    </r>
  </si>
  <si>
    <t>Receivables</t>
  </si>
  <si>
    <t>Subtotal  Ericsson excluding ST-Ericsson</t>
  </si>
  <si>
    <t>SALES GROWTH FOR COMPARABLE UNITS, ADJUSTED FOR CURRENCY EFFECTS</t>
  </si>
  <si>
    <t>Jul - Sep</t>
  </si>
  <si>
    <t>Q3 2013, SEK million</t>
  </si>
  <si>
    <t>Jan - Sep 2013, SEK million</t>
  </si>
  <si>
    <t>Q3 2013</t>
  </si>
  <si>
    <t>Jan - Sep 2013</t>
  </si>
  <si>
    <r>
      <t>1)</t>
    </r>
    <r>
      <rPr>
        <i/>
        <sz val="7.5"/>
        <color indexed="47"/>
        <rFont val="Arial"/>
        <family val="2"/>
      </rPr>
      <t xml:space="preserve"> Of which in Sweden</t>
    </r>
  </si>
  <si>
    <r>
      <t>2)</t>
    </r>
    <r>
      <rPr>
        <i/>
        <sz val="7.5"/>
        <color indexed="47"/>
        <rFont val="Arial"/>
        <family val="2"/>
      </rPr>
      <t xml:space="preserve"> Of which in EU</t>
    </r>
  </si>
  <si>
    <r>
      <t xml:space="preserve">1) </t>
    </r>
    <r>
      <rPr>
        <i/>
        <sz val="7.5"/>
        <color indexed="47"/>
        <rFont val="Arial"/>
        <family val="2"/>
      </rPr>
      <t>Of which in Sweden</t>
    </r>
  </si>
  <si>
    <t>UNITED STATES</t>
  </si>
  <si>
    <t>JAPAN</t>
  </si>
  <si>
    <t>CHINA</t>
  </si>
  <si>
    <t>ITALY</t>
  </si>
  <si>
    <t>BRAZIL</t>
  </si>
  <si>
    <r>
      <rPr>
        <i/>
        <vertAlign val="superscript"/>
        <sz val="7.5"/>
        <color indexed="60"/>
        <rFont val="Arial"/>
        <family val="2"/>
      </rPr>
      <t xml:space="preserve">1) </t>
    </r>
    <r>
      <rPr>
        <i/>
        <sz val="7.5"/>
        <color indexed="60"/>
        <rFont val="Arial"/>
        <family val="2"/>
      </rPr>
      <t>Including loan to ST-Ericsson of SEK 0 million as of September 30, 2013  (SEK 982 million as of June 30, 2013, SEK 0 million as of December 31, 2012)</t>
    </r>
  </si>
  <si>
    <r>
      <rPr>
        <i/>
        <vertAlign val="superscript"/>
        <sz val="7.5"/>
        <color indexed="60"/>
        <rFont val="Arial"/>
        <family val="2"/>
      </rPr>
      <t>2)</t>
    </r>
    <r>
      <rPr>
        <i/>
        <sz val="7.5"/>
        <color indexed="60"/>
        <rFont val="Arial"/>
        <family val="2"/>
      </rPr>
      <t xml:space="preserve">  The provision for the Swedish special payroll taxes, amounting to SEK 1.8 (1.8) billion, which was previously included in Other current liabilities, has been re-classified as pension liability in line with the implementation of IAS19R on January 1,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</si>
</sst>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0;[Red]\-#,##0"/>
    <numFmt numFmtId="167" formatCode="#\ ##0"/>
    <numFmt numFmtId="168" formatCode=";;;"/>
    <numFmt numFmtId="169" formatCode="#,##0.0"/>
  </numFmts>
  <fonts count="45" x14ac:knownFonts="1">
    <font>
      <sz val="10"/>
      <name val="Arial"/>
    </font>
    <font>
      <sz val="10"/>
      <name val="Arial"/>
      <family val="2"/>
    </font>
    <font>
      <sz val="9"/>
      <name val="Arial"/>
      <family val="2"/>
    </font>
    <font>
      <sz val="9"/>
      <name val="Verdana"/>
      <family val="2"/>
    </font>
    <font>
      <sz val="8"/>
      <name val="Arial"/>
      <family val="2"/>
    </font>
    <font>
      <sz val="10"/>
      <name val="MS Sans Serif"/>
      <family val="2"/>
    </font>
    <font>
      <sz val="10"/>
      <name val="Courier"/>
      <family val="3"/>
    </font>
    <font>
      <sz val="10"/>
      <name val="Arial"/>
      <family val="2"/>
    </font>
    <font>
      <sz val="8"/>
      <name val="Arial"/>
      <family val="2"/>
    </font>
    <font>
      <sz val="9"/>
      <name val="Arial"/>
      <family val="2"/>
    </font>
    <font>
      <b/>
      <sz val="9"/>
      <name val="Arial"/>
      <family val="2"/>
    </font>
    <font>
      <i/>
      <sz val="9"/>
      <name val="Arial"/>
      <family val="2"/>
    </font>
    <font>
      <i/>
      <sz val="8"/>
      <name val="Arial"/>
      <family val="2"/>
    </font>
    <font>
      <sz val="9"/>
      <color indexed="10"/>
      <name val="Arial"/>
      <family val="2"/>
    </font>
    <font>
      <b/>
      <sz val="7.5"/>
      <name val="Arial"/>
      <family val="2"/>
    </font>
    <font>
      <sz val="7.5"/>
      <name val="Arial"/>
      <family val="2"/>
    </font>
    <font>
      <sz val="7.5"/>
      <color indexed="60"/>
      <name val="Arial"/>
      <family val="2"/>
    </font>
    <font>
      <b/>
      <sz val="7.5"/>
      <color indexed="60"/>
      <name val="Arial"/>
      <family val="2"/>
    </font>
    <font>
      <vertAlign val="superscript"/>
      <sz val="7.5"/>
      <color indexed="60"/>
      <name val="Arial"/>
      <family val="2"/>
    </font>
    <font>
      <i/>
      <vertAlign val="superscript"/>
      <sz val="7.5"/>
      <color indexed="60"/>
      <name val="Arial"/>
      <family val="2"/>
    </font>
    <font>
      <i/>
      <sz val="7.5"/>
      <color indexed="60"/>
      <name val="Arial"/>
      <family val="2"/>
    </font>
    <font>
      <b/>
      <sz val="10"/>
      <name val="Arial"/>
      <family val="2"/>
    </font>
    <font>
      <sz val="7.5"/>
      <color indexed="8"/>
      <name val="Arial"/>
      <family val="2"/>
    </font>
    <font>
      <b/>
      <sz val="7.5"/>
      <color indexed="43"/>
      <name val="Arial"/>
      <family val="2"/>
    </font>
    <font>
      <i/>
      <sz val="7.5"/>
      <name val="Arial"/>
      <family val="2"/>
    </font>
    <font>
      <b/>
      <sz val="7.5"/>
      <color indexed="8"/>
      <name val="Arial"/>
      <family val="2"/>
    </font>
    <font>
      <u val="double"/>
      <sz val="7.5"/>
      <color indexed="60"/>
      <name val="Arial"/>
      <family val="2"/>
    </font>
    <font>
      <sz val="7.5"/>
      <color indexed="60"/>
      <name val="Verdana"/>
      <family val="2"/>
    </font>
    <font>
      <sz val="7.5"/>
      <name val="Verdana"/>
      <family val="2"/>
    </font>
    <font>
      <sz val="7.5"/>
      <color indexed="10"/>
      <name val="Arial"/>
      <family val="2"/>
    </font>
    <font>
      <sz val="7.5"/>
      <name val="Arial"/>
      <family val="2"/>
    </font>
    <font>
      <b/>
      <i/>
      <sz val="7.5"/>
      <color indexed="60"/>
      <name val="Arial"/>
      <family val="2"/>
    </font>
    <font>
      <b/>
      <sz val="7.5"/>
      <color indexed="47"/>
      <name val="Arial"/>
      <family val="2"/>
    </font>
    <font>
      <sz val="7.5"/>
      <color indexed="47"/>
      <name val="Verdana"/>
      <family val="2"/>
    </font>
    <font>
      <b/>
      <i/>
      <sz val="7.5"/>
      <color indexed="47"/>
      <name val="Verdana"/>
      <family val="2"/>
    </font>
    <font>
      <sz val="7.5"/>
      <color indexed="47"/>
      <name val="Arial"/>
      <family val="2"/>
    </font>
    <font>
      <b/>
      <sz val="9"/>
      <color indexed="47"/>
      <name val="Arial"/>
      <family val="2"/>
    </font>
    <font>
      <vertAlign val="superscript"/>
      <sz val="7.5"/>
      <color indexed="47"/>
      <name val="Arial"/>
      <family val="2"/>
    </font>
    <font>
      <i/>
      <vertAlign val="superscript"/>
      <sz val="7.5"/>
      <color indexed="47"/>
      <name val="Arial"/>
      <family val="2"/>
    </font>
    <font>
      <i/>
      <sz val="7.5"/>
      <color indexed="47"/>
      <name val="Arial"/>
      <family val="2"/>
    </font>
    <font>
      <sz val="7.5"/>
      <name val="Symbol"/>
      <family val="1"/>
    </font>
    <font>
      <b/>
      <u/>
      <sz val="7.5"/>
      <color indexed="47"/>
      <name val="Arial"/>
      <family val="2"/>
    </font>
    <font>
      <b/>
      <sz val="7.5"/>
      <name val="Arial"/>
      <family val="2"/>
    </font>
    <font>
      <b/>
      <sz val="7.5"/>
      <name val="Verdana"/>
      <family val="2"/>
    </font>
    <font>
      <sz val="8"/>
      <name val="Verdana"/>
      <family val="2"/>
    </font>
  </fonts>
  <fills count="8">
    <fill>
      <patternFill patternType="none"/>
    </fill>
    <fill>
      <patternFill patternType="gray125"/>
    </fill>
    <fill>
      <patternFill patternType="solid">
        <fgColor indexed="13"/>
        <bgColor indexed="64"/>
      </patternFill>
    </fill>
    <fill>
      <patternFill patternType="solid">
        <fgColor indexed="17"/>
        <bgColor indexed="64"/>
      </patternFill>
    </fill>
    <fill>
      <patternFill patternType="solid">
        <fgColor indexed="63"/>
        <bgColor indexed="64"/>
      </patternFill>
    </fill>
    <fill>
      <patternFill patternType="solid">
        <fgColor indexed="41"/>
        <bgColor indexed="64"/>
      </patternFill>
    </fill>
    <fill>
      <patternFill patternType="solid">
        <fgColor indexed="9"/>
        <bgColor indexed="64"/>
      </patternFill>
    </fill>
    <fill>
      <patternFill patternType="solid">
        <fgColor rgb="FFAED5EA"/>
        <bgColor indexed="64"/>
      </patternFill>
    </fill>
  </fills>
  <borders count="28">
    <border>
      <left/>
      <right/>
      <top/>
      <bottom/>
      <diagonal/>
    </border>
    <border>
      <left/>
      <right/>
      <top/>
      <bottom style="thin">
        <color indexed="8"/>
      </bottom>
      <diagonal/>
    </border>
    <border>
      <left/>
      <right/>
      <top/>
      <bottom style="medium">
        <color indexed="8"/>
      </bottom>
      <diagonal/>
    </border>
    <border>
      <left/>
      <right/>
      <top style="thin">
        <color indexed="8"/>
      </top>
      <bottom style="medium">
        <color indexed="8"/>
      </bottom>
      <diagonal/>
    </border>
    <border>
      <left/>
      <right/>
      <top style="thin">
        <color indexed="8"/>
      </top>
      <bottom style="thin">
        <color indexed="8"/>
      </bottom>
      <diagonal/>
    </border>
    <border>
      <left/>
      <right/>
      <top/>
      <bottom style="thin">
        <color indexed="64"/>
      </bottom>
      <diagonal/>
    </border>
    <border>
      <left/>
      <right/>
      <top style="medium">
        <color indexed="8"/>
      </top>
      <bottom style="medium">
        <color indexed="8"/>
      </bottom>
      <diagonal/>
    </border>
    <border>
      <left/>
      <right/>
      <top/>
      <bottom style="medium">
        <color indexed="64"/>
      </bottom>
      <diagonal/>
    </border>
    <border>
      <left/>
      <right/>
      <top style="medium">
        <color indexed="8"/>
      </top>
      <bottom style="thin">
        <color indexed="8"/>
      </bottom>
      <diagonal/>
    </border>
    <border>
      <left/>
      <right/>
      <top style="medium">
        <color indexed="8"/>
      </top>
      <bottom/>
      <diagonal/>
    </border>
    <border>
      <left/>
      <right/>
      <top style="thin">
        <color indexed="8"/>
      </top>
      <bottom/>
      <diagonal/>
    </border>
    <border>
      <left/>
      <right/>
      <top/>
      <bottom style="thin">
        <color rgb="FF002060"/>
      </bottom>
      <diagonal/>
    </border>
    <border>
      <left/>
      <right/>
      <top style="thin">
        <color rgb="FF002060"/>
      </top>
      <bottom style="medium">
        <color rgb="FF002060"/>
      </bottom>
      <diagonal/>
    </border>
    <border>
      <left/>
      <right/>
      <top style="medium">
        <color rgb="FF002060"/>
      </top>
      <bottom/>
      <diagonal/>
    </border>
    <border>
      <left/>
      <right style="medium">
        <color rgb="FFAED5EA"/>
      </right>
      <top/>
      <bottom/>
      <diagonal/>
    </border>
    <border>
      <left/>
      <right/>
      <top style="medium">
        <color indexed="56"/>
      </top>
      <bottom/>
      <diagonal/>
    </border>
    <border>
      <left/>
      <right/>
      <top/>
      <bottom style="medium">
        <color rgb="FF002060"/>
      </bottom>
      <diagonal/>
    </border>
    <border>
      <left/>
      <right/>
      <top/>
      <bottom style="medium">
        <color rgb="FF00285E"/>
      </bottom>
      <diagonal/>
    </border>
    <border>
      <left/>
      <right style="medium">
        <color rgb="FFAED5EA"/>
      </right>
      <top/>
      <bottom style="medium">
        <color rgb="FF002060"/>
      </bottom>
      <diagonal/>
    </border>
    <border>
      <left style="medium">
        <color indexed="64"/>
      </left>
      <right/>
      <top style="medium">
        <color indexed="64"/>
      </top>
      <bottom style="thin">
        <color rgb="FF002060"/>
      </bottom>
      <diagonal/>
    </border>
    <border>
      <left/>
      <right/>
      <top style="medium">
        <color indexed="64"/>
      </top>
      <bottom style="thin">
        <color rgb="FF002060"/>
      </bottom>
      <diagonal/>
    </border>
    <border>
      <left/>
      <right style="medium">
        <color indexed="64"/>
      </right>
      <top style="medium">
        <color indexed="64"/>
      </top>
      <bottom style="thin">
        <color rgb="FF002060"/>
      </bottom>
      <diagonal/>
    </border>
    <border>
      <left/>
      <right style="thin">
        <color rgb="FFAED5EA"/>
      </right>
      <top style="thin">
        <color indexed="8"/>
      </top>
      <bottom/>
      <diagonal/>
    </border>
    <border>
      <left/>
      <right style="thin">
        <color rgb="FFAED5EA"/>
      </right>
      <top/>
      <bottom/>
      <diagonal/>
    </border>
    <border>
      <left/>
      <right style="thin">
        <color rgb="FFAED5EA"/>
      </right>
      <top/>
      <bottom style="thin">
        <color indexed="8"/>
      </bottom>
      <diagonal/>
    </border>
    <border>
      <left/>
      <right style="thin">
        <color rgb="FFAED5EA"/>
      </right>
      <top style="thin">
        <color indexed="8"/>
      </top>
      <bottom style="thin">
        <color indexed="8"/>
      </bottom>
      <diagonal/>
    </border>
    <border>
      <left/>
      <right style="thin">
        <color rgb="FFAED5EA"/>
      </right>
      <top/>
      <bottom style="medium">
        <color indexed="8"/>
      </bottom>
      <diagonal/>
    </border>
    <border>
      <left/>
      <right/>
      <top style="thin">
        <color indexed="64"/>
      </top>
      <bottom style="thin">
        <color rgb="FF002060"/>
      </bottom>
      <diagonal/>
    </border>
  </borders>
  <cellStyleXfs count="7">
    <xf numFmtId="0" fontId="0" fillId="0" borderId="0"/>
    <xf numFmtId="164" fontId="1" fillId="0" borderId="0" applyFont="0" applyFill="0" applyBorder="0" applyAlignment="0" applyProtection="0"/>
    <xf numFmtId="164" fontId="1" fillId="0" borderId="0" applyFont="0" applyFill="0" applyBorder="0" applyAlignment="0" applyProtection="0"/>
    <xf numFmtId="0" fontId="5" fillId="0" borderId="0"/>
    <xf numFmtId="168" fontId="6" fillId="0" borderId="0"/>
    <xf numFmtId="9" fontId="1" fillId="0" borderId="0" applyFont="0" applyFill="0" applyBorder="0" applyAlignment="0" applyProtection="0"/>
    <xf numFmtId="0" fontId="1" fillId="0" borderId="0"/>
  </cellStyleXfs>
  <cellXfs count="1294">
    <xf numFmtId="0" fontId="0" fillId="0" borderId="0" xfId="0"/>
    <xf numFmtId="0" fontId="0" fillId="0" borderId="0" xfId="0" applyAlignment="1"/>
    <xf numFmtId="0" fontId="3" fillId="0" borderId="0" xfId="0" applyFont="1" applyAlignment="1"/>
    <xf numFmtId="0" fontId="2" fillId="0" borderId="0" xfId="0" applyFont="1" applyAlignment="1"/>
    <xf numFmtId="0" fontId="3" fillId="0" borderId="0" xfId="0" applyFont="1" applyBorder="1" applyAlignment="1"/>
    <xf numFmtId="0" fontId="7" fillId="0" borderId="0" xfId="0" applyFont="1" applyAlignment="1"/>
    <xf numFmtId="0" fontId="9" fillId="0" borderId="0" xfId="0" applyFont="1" applyAlignment="1"/>
    <xf numFmtId="0" fontId="7" fillId="0" borderId="0" xfId="0" applyFont="1" applyFill="1" applyAlignment="1"/>
    <xf numFmtId="0" fontId="9" fillId="2" borderId="0" xfId="0" applyFont="1" applyFill="1" applyAlignment="1"/>
    <xf numFmtId="0" fontId="9" fillId="0" borderId="0" xfId="0" applyFont="1"/>
    <xf numFmtId="0" fontId="9" fillId="0" borderId="0" xfId="0" applyFont="1" applyBorder="1"/>
    <xf numFmtId="0" fontId="9" fillId="0" borderId="0" xfId="0" applyFont="1" applyBorder="1" applyAlignment="1"/>
    <xf numFmtId="0" fontId="9" fillId="0" borderId="0" xfId="0" applyFont="1" applyFill="1" applyBorder="1" applyAlignment="1"/>
    <xf numFmtId="3" fontId="9" fillId="0" borderId="0" xfId="0" applyNumberFormat="1" applyFont="1" applyFill="1" applyBorder="1" applyAlignment="1"/>
    <xf numFmtId="0" fontId="11" fillId="0" borderId="0" xfId="0" applyFont="1" applyAlignment="1"/>
    <xf numFmtId="0" fontId="12" fillId="0" borderId="0" xfId="0" applyFont="1" applyAlignment="1"/>
    <xf numFmtId="0" fontId="9" fillId="3" borderId="0" xfId="0" applyFont="1" applyFill="1"/>
    <xf numFmtId="0" fontId="13" fillId="0" borderId="0" xfId="0" applyFont="1" applyBorder="1" applyAlignment="1"/>
    <xf numFmtId="9" fontId="7" fillId="0" borderId="0" xfId="0" applyNumberFormat="1" applyFont="1" applyAlignment="1"/>
    <xf numFmtId="3" fontId="9" fillId="3" borderId="0" xfId="0" applyNumberFormat="1" applyFont="1" applyFill="1"/>
    <xf numFmtId="0" fontId="9" fillId="4" borderId="0" xfId="0" applyFont="1" applyFill="1"/>
    <xf numFmtId="3" fontId="9" fillId="4" borderId="0" xfId="0" applyNumberFormat="1" applyFont="1" applyFill="1"/>
    <xf numFmtId="9" fontId="9" fillId="0" borderId="0" xfId="0" applyNumberFormat="1" applyFont="1" applyAlignment="1"/>
    <xf numFmtId="0" fontId="2" fillId="0" borderId="0" xfId="0" applyFont="1" applyBorder="1" applyAlignment="1"/>
    <xf numFmtId="1" fontId="9" fillId="0" borderId="0" xfId="0" applyNumberFormat="1" applyFont="1" applyAlignment="1"/>
    <xf numFmtId="0" fontId="7" fillId="5" borderId="0" xfId="0" applyFont="1" applyFill="1" applyAlignment="1"/>
    <xf numFmtId="0" fontId="9" fillId="5" borderId="0" xfId="0" applyFont="1" applyFill="1" applyBorder="1" applyAlignment="1"/>
    <xf numFmtId="0" fontId="9" fillId="5" borderId="0" xfId="0" applyFont="1" applyFill="1" applyAlignment="1"/>
    <xf numFmtId="0" fontId="15" fillId="0" borderId="0" xfId="0" applyFont="1" applyFill="1" applyBorder="1" applyAlignment="1">
      <alignment horizontal="right"/>
    </xf>
    <xf numFmtId="0" fontId="15" fillId="0" borderId="0" xfId="0" applyFont="1"/>
    <xf numFmtId="0" fontId="15" fillId="0" borderId="0" xfId="0" applyFont="1" applyAlignment="1"/>
    <xf numFmtId="0" fontId="15" fillId="5" borderId="0" xfId="0" applyFont="1" applyFill="1" applyAlignment="1"/>
    <xf numFmtId="0" fontId="15" fillId="0" borderId="0" xfId="0" applyFont="1" applyBorder="1" applyAlignment="1"/>
    <xf numFmtId="0" fontId="15" fillId="5" borderId="0" xfId="0" applyFont="1" applyFill="1" applyBorder="1" applyAlignment="1"/>
    <xf numFmtId="38" fontId="15" fillId="2" borderId="0" xfId="0" applyNumberFormat="1" applyFont="1" applyFill="1" applyBorder="1" applyAlignment="1" applyProtection="1">
      <alignment horizontal="left" wrapText="1"/>
    </xf>
    <xf numFmtId="0" fontId="15" fillId="2" borderId="0" xfId="0" applyFont="1" applyFill="1" applyBorder="1" applyAlignment="1">
      <alignment horizontal="right"/>
    </xf>
    <xf numFmtId="0" fontId="15" fillId="2" borderId="0" xfId="0" applyFont="1" applyFill="1" applyAlignment="1"/>
    <xf numFmtId="0" fontId="15" fillId="5" borderId="0" xfId="0" applyFont="1" applyFill="1" applyBorder="1" applyAlignment="1">
      <alignment horizontal="right"/>
    </xf>
    <xf numFmtId="0" fontId="15" fillId="0" borderId="0" xfId="0" applyFont="1" applyFill="1" applyAlignment="1"/>
    <xf numFmtId="0" fontId="16" fillId="0" borderId="0" xfId="0" applyFont="1" applyFill="1" applyBorder="1" applyAlignment="1"/>
    <xf numFmtId="38" fontId="17" fillId="0" borderId="0" xfId="0" applyNumberFormat="1" applyFont="1" applyFill="1" applyBorder="1" applyAlignment="1" applyProtection="1">
      <alignment horizontal="left" wrapText="1"/>
    </xf>
    <xf numFmtId="38" fontId="16" fillId="0" borderId="0" xfId="0" applyNumberFormat="1" applyFont="1" applyFill="1" applyBorder="1" applyAlignment="1" applyProtection="1">
      <alignment horizontal="left" wrapText="1"/>
    </xf>
    <xf numFmtId="3" fontId="16" fillId="0" borderId="0" xfId="0" applyNumberFormat="1" applyFont="1" applyFill="1" applyBorder="1" applyAlignment="1">
      <alignment horizontal="right"/>
    </xf>
    <xf numFmtId="9" fontId="16" fillId="0" borderId="0" xfId="0" applyNumberFormat="1" applyFont="1" applyFill="1" applyBorder="1" applyAlignment="1">
      <alignment horizontal="right"/>
    </xf>
    <xf numFmtId="9" fontId="16" fillId="0" borderId="0" xfId="0" applyNumberFormat="1" applyFont="1" applyFill="1" applyBorder="1" applyAlignment="1"/>
    <xf numFmtId="0" fontId="16" fillId="0" borderId="0" xfId="0" applyFont="1"/>
    <xf numFmtId="3" fontId="16" fillId="0" borderId="1" xfId="0" applyNumberFormat="1" applyFont="1" applyFill="1" applyBorder="1" applyAlignment="1">
      <alignment horizontal="right"/>
    </xf>
    <xf numFmtId="38" fontId="17" fillId="0" borderId="0" xfId="0" applyNumberFormat="1" applyFont="1" applyFill="1" applyBorder="1" applyAlignment="1" applyProtection="1">
      <alignment horizontal="left"/>
    </xf>
    <xf numFmtId="3" fontId="16" fillId="0" borderId="0" xfId="0" applyNumberFormat="1" applyFont="1" applyFill="1" applyBorder="1" applyAlignment="1" applyProtection="1">
      <alignment horizontal="right"/>
    </xf>
    <xf numFmtId="0" fontId="16" fillId="0" borderId="0" xfId="0" applyFont="1" applyFill="1" applyBorder="1" applyAlignment="1">
      <alignment wrapText="1"/>
    </xf>
    <xf numFmtId="0" fontId="16" fillId="0" borderId="0" xfId="0" quotePrefix="1" applyFont="1" applyFill="1" applyBorder="1" applyAlignment="1">
      <alignment horizontal="left" wrapText="1"/>
    </xf>
    <xf numFmtId="0" fontId="16" fillId="0" borderId="0" xfId="0" quotePrefix="1" applyFont="1" applyFill="1" applyBorder="1" applyAlignment="1">
      <alignment wrapText="1"/>
    </xf>
    <xf numFmtId="0" fontId="16" fillId="0" borderId="0" xfId="0" applyFont="1" applyFill="1" applyBorder="1" applyAlignment="1">
      <alignment horizontal="right"/>
    </xf>
    <xf numFmtId="0" fontId="16" fillId="0" borderId="0" xfId="0" applyFont="1" applyAlignment="1"/>
    <xf numFmtId="0" fontId="16" fillId="0" borderId="0" xfId="0" applyFont="1" applyFill="1" applyAlignment="1">
      <alignment horizontal="left" wrapText="1" indent="1"/>
    </xf>
    <xf numFmtId="3" fontId="16" fillId="0" borderId="0" xfId="0" quotePrefix="1" applyNumberFormat="1" applyFont="1" applyFill="1" applyBorder="1" applyAlignment="1" applyProtection="1">
      <alignment horizontal="right"/>
    </xf>
    <xf numFmtId="4" fontId="16" fillId="0" borderId="0" xfId="0" applyNumberFormat="1" applyFont="1" applyFill="1" applyBorder="1" applyAlignment="1">
      <alignment horizontal="right"/>
    </xf>
    <xf numFmtId="2" fontId="16" fillId="0" borderId="0" xfId="0" applyNumberFormat="1" applyFont="1" applyFill="1" applyBorder="1" applyAlignment="1"/>
    <xf numFmtId="4" fontId="16" fillId="0" borderId="0" xfId="0" applyNumberFormat="1" applyFont="1" applyFill="1" applyBorder="1"/>
    <xf numFmtId="0" fontId="16" fillId="0" borderId="0" xfId="0" applyFont="1" applyFill="1" applyAlignment="1"/>
    <xf numFmtId="0" fontId="16" fillId="2" borderId="0" xfId="0" applyFont="1" applyFill="1" applyBorder="1" applyAlignment="1"/>
    <xf numFmtId="0" fontId="16" fillId="0" borderId="0" xfId="0" applyFont="1" applyBorder="1" applyAlignment="1"/>
    <xf numFmtId="0" fontId="16" fillId="2" borderId="0" xfId="0" applyFont="1" applyFill="1" applyAlignment="1"/>
    <xf numFmtId="0" fontId="16" fillId="2" borderId="0" xfId="0" applyFont="1" applyFill="1" applyAlignment="1">
      <alignment horizontal="right"/>
    </xf>
    <xf numFmtId="3" fontId="16" fillId="2" borderId="0" xfId="0" applyNumberFormat="1" applyFont="1" applyFill="1" applyAlignment="1">
      <alignment horizontal="right"/>
    </xf>
    <xf numFmtId="3" fontId="16" fillId="0" borderId="0" xfId="0" applyNumberFormat="1" applyFont="1" applyFill="1" applyAlignment="1">
      <alignment horizontal="right"/>
    </xf>
    <xf numFmtId="0" fontId="16" fillId="0" borderId="0" xfId="0" applyFont="1" applyFill="1" applyAlignment="1">
      <alignment horizontal="right"/>
    </xf>
    <xf numFmtId="0" fontId="16" fillId="2" borderId="0" xfId="0" applyFont="1" applyFill="1" applyAlignment="1">
      <alignment horizontal="left" wrapText="1" indent="1"/>
    </xf>
    <xf numFmtId="49" fontId="16" fillId="0" borderId="0" xfId="3" applyNumberFormat="1" applyFont="1" applyFill="1" applyAlignment="1">
      <alignment horizontal="left" wrapText="1" indent="1"/>
    </xf>
    <xf numFmtId="0" fontId="16" fillId="2" borderId="0" xfId="3" applyFont="1" applyFill="1" applyBorder="1" applyAlignment="1">
      <alignment horizontal="left" wrapText="1" indent="1"/>
    </xf>
    <xf numFmtId="3" fontId="16" fillId="2" borderId="2" xfId="0" applyNumberFormat="1" applyFont="1" applyFill="1" applyBorder="1" applyAlignment="1">
      <alignment horizontal="right"/>
    </xf>
    <xf numFmtId="0" fontId="16" fillId="2" borderId="0" xfId="0" applyFont="1" applyFill="1" applyBorder="1" applyAlignment="1">
      <alignment horizontal="left" wrapText="1" indent="1"/>
    </xf>
    <xf numFmtId="3" fontId="16" fillId="2" borderId="0" xfId="0" applyNumberFormat="1" applyFont="1" applyFill="1" applyBorder="1" applyAlignment="1">
      <alignment horizontal="right"/>
    </xf>
    <xf numFmtId="0" fontId="16" fillId="0" borderId="0" xfId="0" applyFont="1" applyAlignment="1">
      <alignment horizontal="right"/>
    </xf>
    <xf numFmtId="0" fontId="15" fillId="0" borderId="2" xfId="0" applyFont="1" applyFill="1" applyBorder="1" applyAlignment="1">
      <alignment horizontal="right"/>
    </xf>
    <xf numFmtId="0" fontId="15" fillId="0" borderId="2" xfId="0" applyFont="1" applyFill="1" applyBorder="1" applyAlignment="1"/>
    <xf numFmtId="0" fontId="15" fillId="0" borderId="1" xfId="0" applyFont="1" applyBorder="1" applyAlignment="1"/>
    <xf numFmtId="0" fontId="16" fillId="0" borderId="0" xfId="0" applyFont="1" applyBorder="1"/>
    <xf numFmtId="0" fontId="16" fillId="0" borderId="0" xfId="0" applyFont="1" applyFill="1" applyBorder="1" applyAlignment="1">
      <alignment horizontal="left" wrapText="1" indent="1"/>
    </xf>
    <xf numFmtId="0" fontId="17" fillId="0" borderId="0" xfId="0" applyFont="1" applyBorder="1"/>
    <xf numFmtId="0" fontId="14" fillId="0" borderId="0" xfId="0" applyFont="1" applyAlignment="1"/>
    <xf numFmtId="0" fontId="14" fillId="5" borderId="0" xfId="0" applyFont="1" applyFill="1" applyAlignment="1"/>
    <xf numFmtId="0" fontId="21" fillId="0" borderId="0" xfId="0" applyFont="1" applyAlignment="1"/>
    <xf numFmtId="9" fontId="21" fillId="0" borderId="0" xfId="0" applyNumberFormat="1" applyFont="1" applyAlignment="1"/>
    <xf numFmtId="49" fontId="17" fillId="0" borderId="0" xfId="0" applyNumberFormat="1" applyFont="1" applyFill="1" applyBorder="1" applyAlignment="1" applyProtection="1">
      <alignment horizontal="left" wrapText="1"/>
    </xf>
    <xf numFmtId="38" fontId="16" fillId="0" borderId="0" xfId="0" applyNumberFormat="1" applyFont="1" applyFill="1" applyAlignment="1" applyProtection="1">
      <alignment horizontal="left"/>
    </xf>
    <xf numFmtId="38" fontId="16" fillId="0" borderId="0" xfId="0" applyNumberFormat="1" applyFont="1" applyFill="1" applyAlignment="1" applyProtection="1">
      <alignment horizontal="left" wrapText="1"/>
    </xf>
    <xf numFmtId="0" fontId="15" fillId="0" borderId="0" xfId="0" applyFont="1" applyFill="1" applyAlignment="1">
      <alignment horizontal="right" wrapText="1"/>
    </xf>
    <xf numFmtId="38" fontId="14" fillId="0" borderId="0" xfId="0" applyNumberFormat="1" applyFont="1" applyFill="1" applyAlignment="1" applyProtection="1">
      <alignment horizontal="left"/>
    </xf>
    <xf numFmtId="38" fontId="14" fillId="0" borderId="0" xfId="0" applyNumberFormat="1" applyFont="1" applyFill="1" applyAlignment="1" applyProtection="1">
      <alignment horizontal="left" wrapText="1"/>
    </xf>
    <xf numFmtId="0" fontId="15" fillId="0" borderId="0" xfId="0" applyFont="1" applyAlignment="1">
      <alignment horizontal="right"/>
    </xf>
    <xf numFmtId="38" fontId="14" fillId="0" borderId="2" xfId="0" applyNumberFormat="1" applyFont="1" applyFill="1" applyBorder="1" applyAlignment="1" applyProtection="1">
      <alignment horizontal="left"/>
    </xf>
    <xf numFmtId="38" fontId="14" fillId="0" borderId="2" xfId="0" applyNumberFormat="1" applyFont="1" applyFill="1" applyBorder="1" applyAlignment="1" applyProtection="1">
      <alignment horizontal="left" wrapText="1"/>
    </xf>
    <xf numFmtId="0" fontId="24" fillId="0" borderId="0" xfId="0" applyFont="1" applyAlignment="1"/>
    <xf numFmtId="38" fontId="17" fillId="0" borderId="0" xfId="0" applyNumberFormat="1" applyFont="1" applyFill="1" applyAlignment="1" applyProtection="1">
      <alignment horizontal="left"/>
    </xf>
    <xf numFmtId="38" fontId="16" fillId="0" borderId="0" xfId="0" quotePrefix="1" applyNumberFormat="1" applyFont="1" applyFill="1" applyAlignment="1" applyProtection="1">
      <alignment horizontal="left" wrapText="1"/>
    </xf>
    <xf numFmtId="38" fontId="17" fillId="0" borderId="0" xfId="0" applyNumberFormat="1" applyFont="1" applyFill="1" applyAlignment="1" applyProtection="1">
      <alignment horizontal="left" wrapText="1"/>
    </xf>
    <xf numFmtId="3" fontId="16" fillId="0" borderId="0" xfId="0" quotePrefix="1" applyNumberFormat="1" applyFont="1" applyFill="1" applyAlignment="1" applyProtection="1">
      <alignment horizontal="right"/>
    </xf>
    <xf numFmtId="167" fontId="16" fillId="0" borderId="0" xfId="0" applyNumberFormat="1" applyFont="1" applyFill="1" applyAlignment="1" applyProtection="1">
      <alignment horizontal="right"/>
    </xf>
    <xf numFmtId="38" fontId="16" fillId="0" borderId="1" xfId="0" applyNumberFormat="1" applyFont="1" applyFill="1" applyBorder="1" applyAlignment="1" applyProtection="1">
      <alignment horizontal="left" wrapText="1"/>
    </xf>
    <xf numFmtId="167" fontId="26" fillId="0" borderId="0" xfId="0" applyNumberFormat="1" applyFont="1" applyFill="1" applyAlignment="1" applyProtection="1">
      <alignment horizontal="right"/>
    </xf>
    <xf numFmtId="38" fontId="20" fillId="0" borderId="0" xfId="0" applyNumberFormat="1" applyFont="1" applyFill="1" applyAlignment="1" applyProtection="1">
      <alignment horizontal="left"/>
    </xf>
    <xf numFmtId="166" fontId="20" fillId="0" borderId="0" xfId="0" applyNumberFormat="1" applyFont="1" applyFill="1" applyAlignment="1" applyProtection="1">
      <alignment horizontal="right"/>
    </xf>
    <xf numFmtId="0" fontId="20" fillId="0" borderId="0" xfId="0" applyFont="1" applyAlignment="1"/>
    <xf numFmtId="3" fontId="20" fillId="0" borderId="0" xfId="0" applyNumberFormat="1" applyFont="1" applyFill="1" applyAlignment="1" applyProtection="1">
      <alignment horizontal="right"/>
    </xf>
    <xf numFmtId="38" fontId="16" fillId="0" borderId="0" xfId="0" quotePrefix="1" applyNumberFormat="1" applyFont="1" applyFill="1" applyAlignment="1" applyProtection="1">
      <alignment horizontal="left"/>
    </xf>
    <xf numFmtId="38" fontId="16" fillId="0" borderId="1" xfId="0" applyNumberFormat="1" applyFont="1" applyFill="1" applyBorder="1" applyAlignment="1" applyProtection="1">
      <alignment horizontal="left"/>
    </xf>
    <xf numFmtId="38" fontId="27" fillId="0" borderId="0" xfId="0" applyNumberFormat="1" applyFont="1" applyFill="1" applyAlignment="1" applyProtection="1">
      <alignment horizontal="left" wrapText="1"/>
    </xf>
    <xf numFmtId="0" fontId="28" fillId="0" borderId="0" xfId="0" applyFont="1" applyAlignment="1"/>
    <xf numFmtId="0" fontId="15" fillId="0" borderId="0" xfId="0" applyFont="1" applyFill="1" applyAlignment="1">
      <alignment wrapText="1"/>
    </xf>
    <xf numFmtId="0" fontId="14" fillId="0" borderId="0" xfId="0" applyNumberFormat="1" applyFont="1" applyFill="1" applyBorder="1" applyAlignment="1" applyProtection="1">
      <alignment horizontal="right"/>
    </xf>
    <xf numFmtId="0" fontId="30" fillId="0" borderId="0" xfId="0" applyFont="1"/>
    <xf numFmtId="0" fontId="27" fillId="0" borderId="0" xfId="0" applyFont="1" applyAlignment="1"/>
    <xf numFmtId="0" fontId="16" fillId="0" borderId="0" xfId="0" applyFont="1" applyFill="1" applyAlignment="1">
      <alignment wrapText="1"/>
    </xf>
    <xf numFmtId="0" fontId="17" fillId="0" borderId="0" xfId="0" applyNumberFormat="1" applyFont="1" applyFill="1" applyBorder="1" applyAlignment="1" applyProtection="1">
      <alignment horizontal="right"/>
    </xf>
    <xf numFmtId="38" fontId="16" fillId="0" borderId="0" xfId="0" applyNumberFormat="1" applyFont="1" applyFill="1" applyBorder="1" applyAlignment="1" applyProtection="1">
      <alignment horizontal="left" indent="1"/>
    </xf>
    <xf numFmtId="38" fontId="16" fillId="0" borderId="0" xfId="0" applyNumberFormat="1" applyFont="1" applyFill="1" applyBorder="1" applyAlignment="1" applyProtection="1">
      <alignment horizontal="left" wrapText="1" indent="1"/>
    </xf>
    <xf numFmtId="38" fontId="16" fillId="0" borderId="1" xfId="0" applyNumberFormat="1" applyFont="1" applyFill="1" applyBorder="1" applyAlignment="1" applyProtection="1">
      <alignment horizontal="left" wrapText="1" indent="1"/>
    </xf>
    <xf numFmtId="3" fontId="16" fillId="0" borderId="1" xfId="0" applyNumberFormat="1" applyFont="1" applyFill="1" applyBorder="1" applyAlignment="1" applyProtection="1">
      <alignment horizontal="right"/>
    </xf>
    <xf numFmtId="38" fontId="16" fillId="0" borderId="0" xfId="0" applyNumberFormat="1" applyFont="1" applyFill="1" applyAlignment="1" applyProtection="1">
      <alignment wrapText="1"/>
    </xf>
    <xf numFmtId="38" fontId="14" fillId="0" borderId="2" xfId="0" applyNumberFormat="1" applyFont="1" applyFill="1" applyBorder="1" applyAlignment="1" applyProtection="1">
      <alignment wrapText="1"/>
    </xf>
    <xf numFmtId="38" fontId="32" fillId="0" borderId="0" xfId="0" applyNumberFormat="1" applyFont="1" applyFill="1" applyAlignment="1" applyProtection="1">
      <alignment wrapText="1"/>
    </xf>
    <xf numFmtId="0" fontId="33" fillId="0" borderId="0" xfId="0" applyFont="1" applyFill="1" applyAlignment="1">
      <alignment wrapText="1"/>
    </xf>
    <xf numFmtId="0" fontId="34" fillId="0" borderId="0" xfId="0" applyFont="1" applyFill="1" applyProtection="1"/>
    <xf numFmtId="0" fontId="32" fillId="0" borderId="0" xfId="0" applyFont="1" applyFill="1" applyAlignment="1">
      <alignment wrapText="1"/>
    </xf>
    <xf numFmtId="0" fontId="35" fillId="0" borderId="0" xfId="0" applyFont="1" applyFill="1" applyAlignment="1">
      <alignment wrapText="1"/>
    </xf>
    <xf numFmtId="3" fontId="35" fillId="0" borderId="0" xfId="0" applyNumberFormat="1" applyFont="1" applyFill="1" applyBorder="1" applyAlignment="1" applyProtection="1">
      <alignment horizontal="right"/>
    </xf>
    <xf numFmtId="0" fontId="35" fillId="0" borderId="0" xfId="0" applyFont="1"/>
    <xf numFmtId="0" fontId="35" fillId="0" borderId="1" xfId="0" applyFont="1" applyFill="1" applyBorder="1" applyAlignment="1">
      <alignment wrapText="1"/>
    </xf>
    <xf numFmtId="3" fontId="35" fillId="0" borderId="1" xfId="0" applyNumberFormat="1" applyFont="1" applyFill="1" applyBorder="1" applyAlignment="1" applyProtection="1">
      <alignment horizontal="right"/>
    </xf>
    <xf numFmtId="38" fontId="32" fillId="0" borderId="2" xfId="0" applyNumberFormat="1" applyFont="1" applyFill="1" applyBorder="1" applyAlignment="1" applyProtection="1">
      <alignment horizontal="left"/>
    </xf>
    <xf numFmtId="0" fontId="35" fillId="0" borderId="0" xfId="0" applyFont="1" applyAlignment="1"/>
    <xf numFmtId="38" fontId="32" fillId="0" borderId="0" xfId="0" applyNumberFormat="1" applyFont="1" applyFill="1" applyAlignment="1" applyProtection="1">
      <alignment horizontal="left" wrapText="1"/>
    </xf>
    <xf numFmtId="38" fontId="32" fillId="0" borderId="0" xfId="0" applyNumberFormat="1" applyFont="1" applyFill="1" applyAlignment="1" applyProtection="1">
      <alignment horizontal="left"/>
    </xf>
    <xf numFmtId="0" fontId="35" fillId="0" borderId="0" xfId="0" applyFont="1" applyBorder="1" applyAlignment="1"/>
    <xf numFmtId="38" fontId="35" fillId="0" borderId="0" xfId="0" applyNumberFormat="1" applyFont="1" applyFill="1" applyBorder="1" applyAlignment="1" applyProtection="1">
      <alignment horizontal="left" wrapText="1"/>
    </xf>
    <xf numFmtId="3" fontId="35" fillId="0" borderId="0" xfId="0" applyNumberFormat="1" applyFont="1" applyFill="1" applyBorder="1"/>
    <xf numFmtId="3" fontId="35" fillId="0" borderId="0" xfId="0" applyNumberFormat="1" applyFont="1" applyFill="1" applyBorder="1" applyAlignment="1">
      <alignment horizontal="right"/>
    </xf>
    <xf numFmtId="3" fontId="35" fillId="0" borderId="1" xfId="0" applyNumberFormat="1" applyFont="1" applyFill="1" applyBorder="1" applyAlignment="1">
      <alignment horizontal="right"/>
    </xf>
    <xf numFmtId="3" fontId="35" fillId="0" borderId="1" xfId="0" applyNumberFormat="1" applyFont="1" applyFill="1" applyBorder="1" applyAlignment="1"/>
    <xf numFmtId="0" fontId="35" fillId="0" borderId="0" xfId="0" applyFont="1" applyFill="1"/>
    <xf numFmtId="0" fontId="35" fillId="0" borderId="0" xfId="0" applyFont="1" applyFill="1" applyAlignment="1">
      <alignment horizontal="right"/>
    </xf>
    <xf numFmtId="0" fontId="35" fillId="0" borderId="0" xfId="0" quotePrefix="1" applyFont="1" applyFill="1" applyBorder="1" applyAlignment="1">
      <alignment horizontal="left" wrapText="1"/>
    </xf>
    <xf numFmtId="0" fontId="35" fillId="0" borderId="0" xfId="0" quotePrefix="1" applyFont="1" applyFill="1" applyBorder="1" applyAlignment="1">
      <alignment wrapText="1"/>
    </xf>
    <xf numFmtId="0" fontId="35" fillId="0" borderId="0" xfId="0" applyFont="1" applyFill="1" applyBorder="1" applyAlignment="1">
      <alignment wrapText="1"/>
    </xf>
    <xf numFmtId="0" fontId="35" fillId="0" borderId="0" xfId="0" applyFont="1" applyFill="1" applyBorder="1"/>
    <xf numFmtId="0" fontId="35" fillId="0" borderId="0" xfId="0" applyFont="1" applyFill="1" applyBorder="1" applyAlignment="1">
      <alignment horizontal="right"/>
    </xf>
    <xf numFmtId="0" fontId="35" fillId="0" borderId="0" xfId="0" applyFont="1" applyFill="1" applyAlignment="1">
      <alignment horizontal="left" wrapText="1" indent="1"/>
    </xf>
    <xf numFmtId="4" fontId="35" fillId="0" borderId="0" xfId="0" applyNumberFormat="1" applyFont="1" applyFill="1" applyBorder="1"/>
    <xf numFmtId="4" fontId="35" fillId="0" borderId="0" xfId="0" applyNumberFormat="1" applyFont="1" applyFill="1" applyBorder="1" applyAlignment="1">
      <alignment horizontal="right"/>
    </xf>
    <xf numFmtId="0" fontId="35" fillId="0" borderId="0" xfId="0" applyFont="1" applyFill="1" applyBorder="1" applyAlignment="1">
      <alignment horizontal="left" wrapText="1" indent="1"/>
    </xf>
    <xf numFmtId="0" fontId="39" fillId="0" borderId="0" xfId="0" applyFont="1" applyFill="1" applyAlignment="1">
      <alignment wrapText="1"/>
    </xf>
    <xf numFmtId="0" fontId="39" fillId="0" borderId="0" xfId="0" applyFont="1" applyFill="1" applyAlignment="1"/>
    <xf numFmtId="0" fontId="35" fillId="5" borderId="0" xfId="0" applyFont="1" applyFill="1" applyAlignment="1"/>
    <xf numFmtId="0" fontId="35" fillId="5" borderId="0" xfId="0" applyFont="1" applyFill="1" applyBorder="1" applyAlignment="1"/>
    <xf numFmtId="38" fontId="32" fillId="0" borderId="0" xfId="0" applyNumberFormat="1" applyFont="1" applyAlignment="1">
      <alignment wrapText="1"/>
    </xf>
    <xf numFmtId="3" fontId="35" fillId="0" borderId="0" xfId="0" applyNumberFormat="1" applyFont="1" applyFill="1" applyAlignment="1" applyProtection="1">
      <alignment horizontal="right"/>
    </xf>
    <xf numFmtId="3" fontId="35" fillId="0" borderId="0" xfId="0" applyNumberFormat="1" applyFont="1" applyFill="1" applyAlignment="1" applyProtection="1"/>
    <xf numFmtId="38" fontId="35" fillId="0" borderId="0" xfId="0" applyNumberFormat="1" applyFont="1" applyFill="1" applyBorder="1" applyAlignment="1" applyProtection="1">
      <alignment horizontal="left" indent="1"/>
    </xf>
    <xf numFmtId="38" fontId="35" fillId="0" borderId="0" xfId="0" applyNumberFormat="1" applyFont="1" applyFill="1" applyBorder="1" applyAlignment="1" applyProtection="1">
      <alignment horizontal="left" wrapText="1" indent="1"/>
    </xf>
    <xf numFmtId="38" fontId="35" fillId="0" borderId="1" xfId="0" applyNumberFormat="1" applyFont="1" applyFill="1" applyBorder="1" applyAlignment="1" applyProtection="1">
      <alignment horizontal="left" wrapText="1" indent="1"/>
    </xf>
    <xf numFmtId="0" fontId="35" fillId="0" borderId="0" xfId="0" applyFont="1" applyFill="1" applyAlignment="1"/>
    <xf numFmtId="0" fontId="35" fillId="5" borderId="0" xfId="0" applyFont="1" applyFill="1" applyBorder="1" applyAlignment="1">
      <alignment horizontal="right"/>
    </xf>
    <xf numFmtId="0" fontId="35" fillId="0" borderId="2" xfId="0" applyFont="1" applyFill="1" applyBorder="1"/>
    <xf numFmtId="0" fontId="35" fillId="0" borderId="2" xfId="0" applyFont="1" applyBorder="1"/>
    <xf numFmtId="38" fontId="32" fillId="0" borderId="2" xfId="0" applyNumberFormat="1" applyFont="1" applyFill="1" applyBorder="1" applyAlignment="1" applyProtection="1">
      <alignment horizontal="left" wrapText="1"/>
    </xf>
    <xf numFmtId="0" fontId="33" fillId="0" borderId="2" xfId="0" applyFont="1" applyFill="1" applyBorder="1" applyAlignment="1">
      <alignment wrapText="1"/>
    </xf>
    <xf numFmtId="0" fontId="34" fillId="0" borderId="2" xfId="0" applyFont="1" applyFill="1" applyBorder="1" applyProtection="1"/>
    <xf numFmtId="0" fontId="31" fillId="0" borderId="2" xfId="0" applyFont="1" applyFill="1" applyBorder="1" applyProtection="1"/>
    <xf numFmtId="0" fontId="15" fillId="0" borderId="0" xfId="0" applyFont="1" applyFill="1" applyBorder="1" applyAlignment="1">
      <alignment wrapText="1"/>
    </xf>
    <xf numFmtId="3" fontId="15" fillId="0" borderId="0" xfId="0" applyNumberFormat="1" applyFont="1" applyFill="1" applyBorder="1" applyAlignment="1">
      <alignment horizontal="right"/>
    </xf>
    <xf numFmtId="3" fontId="15" fillId="0" borderId="0" xfId="0" applyNumberFormat="1" applyFont="1" applyFill="1" applyBorder="1" applyAlignment="1"/>
    <xf numFmtId="0" fontId="35" fillId="0" borderId="0" xfId="0" applyFont="1" applyAlignment="1">
      <alignment horizontal="right"/>
    </xf>
    <xf numFmtId="0" fontId="35" fillId="0" borderId="0" xfId="0" applyFont="1" applyFill="1" applyBorder="1" applyAlignment="1"/>
    <xf numFmtId="0" fontId="35" fillId="0" borderId="2" xfId="0" applyFont="1" applyBorder="1" applyAlignment="1">
      <alignment wrapText="1"/>
    </xf>
    <xf numFmtId="0" fontId="35" fillId="0" borderId="2" xfId="0" applyFont="1" applyBorder="1" applyAlignment="1">
      <alignment horizontal="right"/>
    </xf>
    <xf numFmtId="0" fontId="35" fillId="0" borderId="2" xfId="0" applyFont="1" applyBorder="1" applyAlignment="1"/>
    <xf numFmtId="0" fontId="27" fillId="0" borderId="0" xfId="0" applyFont="1" applyFill="1" applyAlignment="1">
      <alignment horizontal="left" vertical="top" wrapText="1"/>
    </xf>
    <xf numFmtId="0" fontId="27" fillId="0" borderId="0" xfId="0" applyFont="1" applyFill="1" applyAlignment="1">
      <alignment horizontal="left" wrapText="1"/>
    </xf>
    <xf numFmtId="0" fontId="28" fillId="0" borderId="0" xfId="0" applyFont="1"/>
    <xf numFmtId="0" fontId="15" fillId="0" borderId="0" xfId="0" applyNumberFormat="1" applyFont="1" applyAlignment="1">
      <alignment horizontal="left" vertical="top" wrapText="1"/>
    </xf>
    <xf numFmtId="0" fontId="40" fillId="0" borderId="0" xfId="0" applyFont="1" applyAlignment="1">
      <alignment horizontal="left" vertical="top" wrapText="1"/>
    </xf>
    <xf numFmtId="0" fontId="15" fillId="0" borderId="0" xfId="0" applyFont="1" applyAlignment="1">
      <alignment horizontal="left" vertical="top" wrapText="1"/>
    </xf>
    <xf numFmtId="0" fontId="30" fillId="0" borderId="0" xfId="0" applyFont="1" applyAlignment="1">
      <alignment horizontal="left" vertical="top" wrapText="1"/>
    </xf>
    <xf numFmtId="3" fontId="24" fillId="0" borderId="0" xfId="0" applyNumberFormat="1" applyFont="1" applyFill="1" applyAlignment="1">
      <alignment horizontal="left" wrapText="1" indent="1"/>
    </xf>
    <xf numFmtId="3" fontId="24" fillId="0" borderId="0" xfId="0" applyNumberFormat="1" applyFont="1" applyFill="1" applyBorder="1" applyAlignment="1">
      <alignment horizontal="right"/>
    </xf>
    <xf numFmtId="3" fontId="24" fillId="0" borderId="0" xfId="0" applyNumberFormat="1" applyFont="1" applyFill="1" applyAlignment="1">
      <alignment horizontal="left" wrapText="1" indent="4"/>
    </xf>
    <xf numFmtId="3" fontId="24" fillId="0" borderId="0" xfId="0" applyNumberFormat="1" applyFont="1" applyFill="1" applyAlignment="1">
      <alignment horizontal="right"/>
    </xf>
    <xf numFmtId="9" fontId="24" fillId="0" borderId="0" xfId="5" applyFont="1" applyFill="1" applyBorder="1" applyAlignment="1">
      <alignment horizontal="right"/>
    </xf>
    <xf numFmtId="0" fontId="36" fillId="0" borderId="0" xfId="0" applyFont="1" applyAlignment="1"/>
    <xf numFmtId="0" fontId="29" fillId="0" borderId="0" xfId="0" applyFont="1" applyBorder="1" applyAlignment="1"/>
    <xf numFmtId="0" fontId="24" fillId="0" borderId="0" xfId="0" applyFont="1" applyFill="1" applyAlignment="1">
      <alignment horizontal="left" wrapText="1" indent="1"/>
    </xf>
    <xf numFmtId="3" fontId="24" fillId="0" borderId="0" xfId="5" applyNumberFormat="1" applyFont="1" applyFill="1" applyBorder="1" applyAlignment="1">
      <alignment horizontal="right"/>
    </xf>
    <xf numFmtId="3" fontId="24" fillId="0" borderId="0" xfId="1" quotePrefix="1" applyNumberFormat="1" applyFont="1" applyFill="1" applyBorder="1" applyAlignment="1">
      <alignment horizontal="right"/>
    </xf>
    <xf numFmtId="0" fontId="39" fillId="0" borderId="0" xfId="0" applyFont="1" applyFill="1" applyAlignment="1">
      <alignment horizontal="left" wrapText="1" indent="1"/>
    </xf>
    <xf numFmtId="3" fontId="39" fillId="0" borderId="0" xfId="5" applyNumberFormat="1" applyFont="1" applyFill="1" applyBorder="1" applyAlignment="1">
      <alignment horizontal="right"/>
    </xf>
    <xf numFmtId="3" fontId="39" fillId="0" borderId="0" xfId="1" quotePrefix="1" applyNumberFormat="1" applyFont="1" applyFill="1" applyBorder="1" applyAlignment="1">
      <alignment horizontal="right"/>
    </xf>
    <xf numFmtId="0" fontId="39" fillId="0" borderId="0" xfId="0" applyFont="1" applyAlignment="1"/>
    <xf numFmtId="9" fontId="39" fillId="0" borderId="0" xfId="5" applyNumberFormat="1" applyFont="1" applyFill="1" applyBorder="1" applyAlignment="1">
      <alignment horizontal="right"/>
    </xf>
    <xf numFmtId="9" fontId="39" fillId="0" borderId="0" xfId="5" quotePrefix="1" applyNumberFormat="1" applyFont="1" applyFill="1" applyBorder="1" applyAlignment="1">
      <alignment horizontal="right"/>
    </xf>
    <xf numFmtId="9" fontId="39" fillId="0" borderId="0" xfId="5" applyFont="1" applyFill="1"/>
    <xf numFmtId="9" fontId="32" fillId="0" borderId="0" xfId="5" applyFont="1" applyFill="1" applyBorder="1" applyAlignment="1">
      <alignment horizontal="right"/>
    </xf>
    <xf numFmtId="3" fontId="32" fillId="0" borderId="0" xfId="0" applyNumberFormat="1" applyFont="1" applyFill="1" applyBorder="1" applyAlignment="1"/>
    <xf numFmtId="0" fontId="32" fillId="0" borderId="0" xfId="0" applyFont="1" applyFill="1" applyBorder="1" applyAlignment="1"/>
    <xf numFmtId="0" fontId="35" fillId="0" borderId="2" xfId="0" applyFont="1" applyFill="1" applyBorder="1" applyAlignment="1">
      <alignment wrapText="1"/>
    </xf>
    <xf numFmtId="0" fontId="35" fillId="0" borderId="0" xfId="0" applyFont="1" applyFill="1" applyAlignment="1">
      <alignment horizontal="justify" wrapText="1"/>
    </xf>
    <xf numFmtId="3" fontId="35" fillId="0" borderId="0" xfId="0" applyNumberFormat="1" applyFont="1" applyFill="1" applyAlignment="1">
      <alignment horizontal="left" wrapText="1"/>
    </xf>
    <xf numFmtId="0" fontId="35" fillId="0" borderId="2" xfId="0" applyFont="1" applyFill="1" applyBorder="1" applyAlignment="1">
      <alignment horizontal="right"/>
    </xf>
    <xf numFmtId="0" fontId="14" fillId="0" borderId="0" xfId="0" applyFont="1" applyFill="1" applyBorder="1" applyAlignment="1"/>
    <xf numFmtId="0" fontId="32" fillId="0" borderId="0" xfId="0" applyFont="1" applyFill="1" applyBorder="1" applyAlignment="1">
      <alignment wrapText="1"/>
    </xf>
    <xf numFmtId="0" fontId="39" fillId="0" borderId="0" xfId="0" applyFont="1" applyFill="1" applyBorder="1" applyAlignment="1">
      <alignment horizontal="left" wrapText="1" indent="1"/>
    </xf>
    <xf numFmtId="3" fontId="39" fillId="0" borderId="0" xfId="0" applyNumberFormat="1" applyFont="1" applyFill="1" applyAlignment="1">
      <alignment horizontal="right" wrapText="1"/>
    </xf>
    <xf numFmtId="3" fontId="39" fillId="0" borderId="0" xfId="0" applyNumberFormat="1" applyFont="1" applyFill="1" applyBorder="1" applyAlignment="1">
      <alignment horizontal="right" wrapText="1"/>
    </xf>
    <xf numFmtId="0" fontId="38" fillId="0" borderId="0" xfId="0" applyFont="1" applyFill="1" applyBorder="1" applyAlignment="1"/>
    <xf numFmtId="3" fontId="39" fillId="0" borderId="0" xfId="0" applyNumberFormat="1" applyFont="1" applyFill="1" applyBorder="1" applyAlignment="1">
      <alignment horizontal="right"/>
    </xf>
    <xf numFmtId="38" fontId="35" fillId="0" borderId="0" xfId="4" applyNumberFormat="1" applyFont="1" applyFill="1" applyBorder="1" applyAlignment="1" applyProtection="1">
      <alignment wrapText="1"/>
    </xf>
    <xf numFmtId="3" fontId="35" fillId="0" borderId="0" xfId="4" quotePrefix="1" applyNumberFormat="1" applyFont="1" applyFill="1" applyBorder="1" applyAlignment="1" applyProtection="1">
      <alignment horizontal="right"/>
    </xf>
    <xf numFmtId="38" fontId="35" fillId="0" borderId="0" xfId="4" applyNumberFormat="1" applyFont="1" applyFill="1" applyBorder="1" applyAlignment="1" applyProtection="1">
      <alignment horizontal="left" wrapText="1" indent="1"/>
    </xf>
    <xf numFmtId="166" fontId="35" fillId="0" borderId="0" xfId="4" quotePrefix="1" applyNumberFormat="1" applyFont="1" applyFill="1" applyBorder="1" applyAlignment="1" applyProtection="1">
      <alignment horizontal="right"/>
    </xf>
    <xf numFmtId="3" fontId="35" fillId="0" borderId="0" xfId="4" applyNumberFormat="1" applyFont="1" applyFill="1" applyBorder="1" applyAlignment="1" applyProtection="1">
      <alignment horizontal="right"/>
    </xf>
    <xf numFmtId="38" fontId="35" fillId="0" borderId="0" xfId="4" applyNumberFormat="1" applyFont="1" applyFill="1" applyBorder="1" applyAlignment="1" applyProtection="1">
      <alignment horizontal="left" vertical="center" wrapText="1" indent="1"/>
    </xf>
    <xf numFmtId="38" fontId="35" fillId="0" borderId="1" xfId="0" applyNumberFormat="1" applyFont="1" applyFill="1" applyBorder="1" applyAlignment="1" applyProtection="1">
      <alignment horizontal="left" vertical="center" wrapText="1" indent="1"/>
    </xf>
    <xf numFmtId="0" fontId="32" fillId="0" borderId="2" xfId="0" applyFont="1" applyFill="1" applyBorder="1"/>
    <xf numFmtId="0" fontId="35" fillId="0" borderId="2" xfId="0" applyFont="1" applyFill="1" applyBorder="1" applyAlignment="1"/>
    <xf numFmtId="0" fontId="32" fillId="0" borderId="2" xfId="0" applyFont="1" applyFill="1" applyBorder="1" applyAlignment="1"/>
    <xf numFmtId="9" fontId="39" fillId="0" borderId="0" xfId="5" applyFont="1" applyFill="1" applyBorder="1" applyAlignment="1">
      <alignment horizontal="right"/>
    </xf>
    <xf numFmtId="9" fontId="39" fillId="0" borderId="0" xfId="5" quotePrefix="1" applyFont="1" applyFill="1" applyBorder="1" applyAlignment="1">
      <alignment horizontal="right"/>
    </xf>
    <xf numFmtId="9" fontId="39" fillId="0" borderId="0" xfId="5" applyFont="1" applyFill="1" applyAlignment="1"/>
    <xf numFmtId="3" fontId="35" fillId="0" borderId="2" xfId="1" applyNumberFormat="1" applyFont="1" applyFill="1" applyBorder="1" applyAlignment="1">
      <alignment horizontal="right"/>
    </xf>
    <xf numFmtId="3" fontId="24" fillId="0" borderId="0" xfId="0" applyNumberFormat="1" applyFont="1" applyFill="1" applyBorder="1" applyAlignment="1"/>
    <xf numFmtId="0" fontId="15" fillId="0" borderId="2" xfId="0" applyFont="1" applyFill="1" applyBorder="1" applyAlignment="1">
      <alignment wrapText="1"/>
    </xf>
    <xf numFmtId="38" fontId="39" fillId="0" borderId="0" xfId="4" applyNumberFormat="1" applyFont="1" applyFill="1" applyBorder="1" applyAlignment="1" applyProtection="1">
      <alignment horizontal="left" wrapText="1" indent="1"/>
    </xf>
    <xf numFmtId="3" fontId="39" fillId="0" borderId="0" xfId="4" applyNumberFormat="1" applyFont="1" applyFill="1" applyBorder="1" applyAlignment="1" applyProtection="1">
      <alignment horizontal="right"/>
    </xf>
    <xf numFmtId="4" fontId="35" fillId="0" borderId="0" xfId="4" applyNumberFormat="1" applyFont="1" applyFill="1" applyBorder="1" applyAlignment="1" applyProtection="1">
      <alignment horizontal="right"/>
    </xf>
    <xf numFmtId="38" fontId="24" fillId="0" borderId="0" xfId="0" applyNumberFormat="1" applyFont="1" applyFill="1" applyBorder="1" applyAlignment="1" applyProtection="1">
      <alignment horizontal="left" wrapText="1"/>
    </xf>
    <xf numFmtId="0" fontId="14" fillId="0" borderId="6" xfId="0" applyFont="1" applyFill="1" applyBorder="1" applyAlignment="1"/>
    <xf numFmtId="3" fontId="14" fillId="0" borderId="6" xfId="0" applyNumberFormat="1" applyFont="1" applyFill="1" applyBorder="1" applyAlignment="1">
      <alignment horizontal="right"/>
    </xf>
    <xf numFmtId="0" fontId="15" fillId="0" borderId="6" xfId="0" applyFont="1" applyBorder="1" applyAlignment="1"/>
    <xf numFmtId="0" fontId="21" fillId="0" borderId="0" xfId="0" applyFont="1"/>
    <xf numFmtId="0" fontId="17" fillId="0" borderId="0" xfId="0" applyFont="1" applyFill="1" applyAlignment="1">
      <alignment horizontal="left" wrapText="1"/>
    </xf>
    <xf numFmtId="0" fontId="42" fillId="0" borderId="0" xfId="0" applyFont="1"/>
    <xf numFmtId="0" fontId="43" fillId="0" borderId="0" xfId="0" applyFont="1" applyAlignment="1"/>
    <xf numFmtId="0" fontId="16" fillId="0" borderId="2" xfId="0" applyFont="1" applyFill="1" applyBorder="1" applyAlignment="1">
      <alignment horizontal="left" wrapText="1" indent="1"/>
    </xf>
    <xf numFmtId="4" fontId="16" fillId="0" borderId="2" xfId="0" applyNumberFormat="1" applyFont="1" applyFill="1" applyBorder="1" applyAlignment="1">
      <alignment horizontal="right"/>
    </xf>
    <xf numFmtId="9" fontId="16" fillId="0" borderId="2" xfId="0" applyNumberFormat="1" applyFont="1" applyFill="1" applyBorder="1" applyAlignment="1">
      <alignment horizontal="right"/>
    </xf>
    <xf numFmtId="0" fontId="16" fillId="0" borderId="2" xfId="0" applyFont="1" applyFill="1" applyBorder="1" applyAlignment="1">
      <alignment horizontal="right"/>
    </xf>
    <xf numFmtId="38" fontId="17" fillId="0" borderId="2" xfId="0" applyNumberFormat="1" applyFont="1" applyFill="1" applyBorder="1" applyAlignment="1" applyProtection="1">
      <alignment wrapText="1"/>
    </xf>
    <xf numFmtId="0" fontId="16" fillId="0" borderId="2" xfId="0" applyFont="1" applyFill="1" applyBorder="1" applyAlignment="1"/>
    <xf numFmtId="0" fontId="16" fillId="2" borderId="2" xfId="0" applyFont="1" applyFill="1" applyBorder="1" applyAlignment="1">
      <alignment horizontal="left" wrapText="1" indent="1"/>
    </xf>
    <xf numFmtId="9" fontId="16" fillId="0" borderId="1" xfId="0" applyNumberFormat="1" applyFont="1" applyFill="1" applyBorder="1" applyAlignment="1">
      <alignment horizontal="right"/>
    </xf>
    <xf numFmtId="0" fontId="16" fillId="0" borderId="1" xfId="0" applyFont="1" applyBorder="1"/>
    <xf numFmtId="0" fontId="32" fillId="0" borderId="0" xfId="0" applyFont="1" applyFill="1" applyAlignment="1">
      <alignment vertical="center" wrapText="1"/>
    </xf>
    <xf numFmtId="3" fontId="32" fillId="0" borderId="0" xfId="0" applyNumberFormat="1" applyFont="1" applyFill="1" applyBorder="1" applyAlignment="1" applyProtection="1">
      <alignment horizontal="right" vertical="center"/>
    </xf>
    <xf numFmtId="0" fontId="15" fillId="0" borderId="0" xfId="0" applyFont="1" applyAlignment="1">
      <alignment vertical="center"/>
    </xf>
    <xf numFmtId="0" fontId="15" fillId="5" borderId="0" xfId="0" applyFont="1" applyFill="1" applyAlignment="1">
      <alignment vertical="center"/>
    </xf>
    <xf numFmtId="0" fontId="3" fillId="0" borderId="0" xfId="0" applyFont="1" applyAlignment="1">
      <alignment vertical="center"/>
    </xf>
    <xf numFmtId="3" fontId="9" fillId="0" borderId="0" xfId="0" applyNumberFormat="1" applyFont="1" applyFill="1" applyBorder="1" applyAlignment="1">
      <alignment vertical="center"/>
    </xf>
    <xf numFmtId="0" fontId="2" fillId="0" borderId="0" xfId="0" applyFont="1" applyAlignment="1">
      <alignment vertical="center"/>
    </xf>
    <xf numFmtId="0" fontId="35" fillId="0" borderId="0" xfId="0" applyFont="1" applyFill="1" applyAlignment="1">
      <alignment vertical="center" wrapText="1"/>
    </xf>
    <xf numFmtId="3" fontId="35" fillId="0" borderId="0" xfId="0" applyNumberFormat="1" applyFont="1" applyFill="1" applyBorder="1" applyAlignment="1" applyProtection="1">
      <alignment horizontal="right" vertical="center"/>
    </xf>
    <xf numFmtId="3" fontId="9" fillId="3" borderId="0" xfId="0" applyNumberFormat="1" applyFont="1" applyFill="1" applyAlignment="1">
      <alignment vertical="center"/>
    </xf>
    <xf numFmtId="0" fontId="9" fillId="3" borderId="0" xfId="0" applyFont="1" applyFill="1" applyAlignment="1">
      <alignment vertical="center"/>
    </xf>
    <xf numFmtId="0" fontId="35" fillId="0" borderId="1" xfId="0" applyFont="1" applyFill="1" applyBorder="1" applyAlignment="1">
      <alignment vertical="center" wrapText="1"/>
    </xf>
    <xf numFmtId="3" fontId="35" fillId="0" borderId="1" xfId="0" applyNumberFormat="1" applyFont="1" applyFill="1" applyBorder="1" applyAlignment="1" applyProtection="1">
      <alignment horizontal="right" vertical="center"/>
    </xf>
    <xf numFmtId="0" fontId="35" fillId="0" borderId="1" xfId="0" applyFont="1" applyBorder="1" applyAlignment="1"/>
    <xf numFmtId="0" fontId="16" fillId="0" borderId="2" xfId="0" applyFont="1" applyFill="1" applyBorder="1" applyAlignment="1">
      <alignment wrapText="1"/>
    </xf>
    <xf numFmtId="0" fontId="15" fillId="0" borderId="2" xfId="0" applyFont="1" applyBorder="1" applyAlignment="1"/>
    <xf numFmtId="0" fontId="9" fillId="0" borderId="1" xfId="0" applyFont="1" applyBorder="1" applyAlignment="1"/>
    <xf numFmtId="9" fontId="35" fillId="0" borderId="1" xfId="5" applyNumberFormat="1" applyFont="1" applyFill="1" applyBorder="1" applyAlignment="1">
      <alignment horizontal="right"/>
    </xf>
    <xf numFmtId="9" fontId="35" fillId="0" borderId="1" xfId="5" quotePrefix="1" applyNumberFormat="1" applyFont="1" applyFill="1" applyBorder="1" applyAlignment="1">
      <alignment horizontal="right"/>
    </xf>
    <xf numFmtId="9" fontId="35" fillId="0" borderId="1" xfId="5" applyFont="1" applyFill="1" applyBorder="1"/>
    <xf numFmtId="9" fontId="16" fillId="0" borderId="1" xfId="0" applyNumberFormat="1" applyFont="1" applyFill="1" applyBorder="1" applyAlignment="1"/>
    <xf numFmtId="0" fontId="16" fillId="2" borderId="2" xfId="0" applyFont="1" applyFill="1" applyBorder="1" applyAlignment="1"/>
    <xf numFmtId="0" fontId="15" fillId="5" borderId="1" xfId="0" applyFont="1" applyFill="1" applyBorder="1" applyAlignment="1"/>
    <xf numFmtId="0" fontId="16" fillId="0" borderId="1" xfId="0" applyFont="1" applyBorder="1" applyAlignment="1"/>
    <xf numFmtId="3" fontId="9" fillId="0" borderId="1" xfId="0" applyNumberFormat="1" applyFont="1" applyFill="1" applyBorder="1" applyAlignment="1"/>
    <xf numFmtId="0" fontId="9" fillId="0" borderId="1" xfId="0" applyFont="1" applyBorder="1"/>
    <xf numFmtId="0" fontId="35" fillId="0" borderId="1" xfId="0" applyFont="1" applyBorder="1"/>
    <xf numFmtId="0" fontId="3" fillId="0" borderId="1" xfId="0" applyFont="1" applyBorder="1" applyAlignment="1"/>
    <xf numFmtId="0" fontId="2" fillId="0" borderId="1" xfId="0" applyFont="1" applyBorder="1" applyAlignment="1"/>
    <xf numFmtId="0" fontId="9" fillId="5" borderId="1" xfId="0" applyFont="1" applyFill="1" applyBorder="1" applyAlignment="1"/>
    <xf numFmtId="0" fontId="35" fillId="5" borderId="1" xfId="0" applyFont="1" applyFill="1" applyBorder="1" applyAlignment="1"/>
    <xf numFmtId="0" fontId="7" fillId="0" borderId="1" xfId="0" applyFont="1" applyBorder="1" applyAlignment="1"/>
    <xf numFmtId="0" fontId="35" fillId="5" borderId="2" xfId="0" applyFont="1" applyFill="1" applyBorder="1" applyAlignment="1"/>
    <xf numFmtId="0" fontId="7" fillId="0" borderId="2" xfId="0" applyFont="1" applyBorder="1" applyAlignment="1"/>
    <xf numFmtId="0" fontId="13" fillId="0" borderId="1" xfId="0" applyFont="1" applyBorder="1" applyAlignment="1"/>
    <xf numFmtId="0" fontId="9" fillId="0" borderId="2" xfId="0" applyFont="1" applyBorder="1" applyAlignment="1"/>
    <xf numFmtId="0" fontId="7" fillId="5" borderId="2" xfId="0" applyFont="1" applyFill="1" applyBorder="1" applyAlignment="1"/>
    <xf numFmtId="0" fontId="9" fillId="5" borderId="2" xfId="0" applyFont="1" applyFill="1" applyBorder="1" applyAlignment="1"/>
    <xf numFmtId="9" fontId="16" fillId="0" borderId="1" xfId="5" applyFont="1" applyFill="1" applyBorder="1" applyAlignment="1">
      <alignment horizontal="right"/>
    </xf>
    <xf numFmtId="9" fontId="7" fillId="0" borderId="1" xfId="0" applyNumberFormat="1" applyFont="1" applyBorder="1" applyAlignment="1"/>
    <xf numFmtId="0" fontId="16" fillId="0" borderId="2" xfId="0" applyFont="1" applyBorder="1"/>
    <xf numFmtId="0" fontId="15" fillId="5" borderId="2" xfId="0" applyFont="1" applyFill="1" applyBorder="1" applyAlignment="1">
      <alignment horizontal="right"/>
    </xf>
    <xf numFmtId="9" fontId="7" fillId="0" borderId="2" xfId="0" applyNumberFormat="1" applyFont="1" applyBorder="1" applyAlignment="1"/>
    <xf numFmtId="0" fontId="15" fillId="5" borderId="2" xfId="0" applyFont="1" applyFill="1" applyBorder="1" applyAlignment="1"/>
    <xf numFmtId="0" fontId="7" fillId="0" borderId="2" xfId="0" applyFont="1" applyFill="1" applyBorder="1" applyAlignment="1"/>
    <xf numFmtId="1" fontId="9" fillId="0" borderId="2" xfId="0" applyNumberFormat="1" applyFont="1" applyBorder="1" applyAlignment="1"/>
    <xf numFmtId="0" fontId="9" fillId="3" borderId="1" xfId="0" applyFont="1" applyFill="1" applyBorder="1"/>
    <xf numFmtId="0" fontId="9" fillId="4" borderId="1" xfId="0" applyFont="1" applyFill="1" applyBorder="1"/>
    <xf numFmtId="0" fontId="28" fillId="0" borderId="2" xfId="0" applyFont="1" applyBorder="1" applyAlignment="1"/>
    <xf numFmtId="0" fontId="3" fillId="0" borderId="2" xfId="0" applyFont="1" applyBorder="1" applyAlignment="1"/>
    <xf numFmtId="0" fontId="2" fillId="0" borderId="2" xfId="0" applyFont="1" applyBorder="1" applyAlignment="1"/>
    <xf numFmtId="0" fontId="15" fillId="0" borderId="1" xfId="0" applyFont="1" applyBorder="1" applyAlignment="1">
      <alignment vertical="center"/>
    </xf>
    <xf numFmtId="0" fontId="15" fillId="5" borderId="1" xfId="0" applyFont="1" applyFill="1" applyBorder="1" applyAlignment="1">
      <alignment vertical="center"/>
    </xf>
    <xf numFmtId="3" fontId="9" fillId="0" borderId="1" xfId="0" applyNumberFormat="1" applyFont="1" applyFill="1" applyBorder="1" applyAlignment="1">
      <alignment vertical="center"/>
    </xf>
    <xf numFmtId="0" fontId="3" fillId="0" borderId="1" xfId="0" applyFont="1" applyBorder="1" applyAlignment="1">
      <alignment vertical="center"/>
    </xf>
    <xf numFmtId="0" fontId="2" fillId="0" borderId="1" xfId="0" applyFont="1" applyBorder="1" applyAlignment="1">
      <alignment vertical="center"/>
    </xf>
    <xf numFmtId="0" fontId="35" fillId="5" borderId="2" xfId="0" applyFont="1" applyFill="1" applyBorder="1" applyAlignment="1">
      <alignment horizontal="right"/>
    </xf>
    <xf numFmtId="0" fontId="16" fillId="0" borderId="6" xfId="0" applyFont="1" applyFill="1" applyBorder="1" applyAlignment="1">
      <alignment wrapText="1"/>
    </xf>
    <xf numFmtId="0" fontId="15" fillId="0" borderId="6" xfId="0" applyFont="1" applyBorder="1" applyAlignment="1">
      <alignment wrapText="1"/>
    </xf>
    <xf numFmtId="0" fontId="15" fillId="0" borderId="6" xfId="0" applyFont="1" applyFill="1" applyBorder="1" applyAlignment="1">
      <alignment wrapText="1"/>
    </xf>
    <xf numFmtId="0" fontId="9" fillId="0" borderId="6" xfId="0" applyFont="1" applyBorder="1" applyAlignment="1"/>
    <xf numFmtId="0" fontId="9" fillId="5" borderId="6" xfId="0" applyFont="1" applyFill="1" applyBorder="1" applyAlignment="1"/>
    <xf numFmtId="3" fontId="14" fillId="0" borderId="6" xfId="0" applyNumberFormat="1" applyFont="1" applyFill="1" applyBorder="1" applyAlignment="1"/>
    <xf numFmtId="9" fontId="14" fillId="0" borderId="6" xfId="5" applyFont="1" applyFill="1" applyBorder="1" applyAlignment="1">
      <alignment horizontal="right"/>
    </xf>
    <xf numFmtId="0" fontId="15" fillId="0" borderId="6" xfId="0" applyFont="1" applyFill="1" applyBorder="1" applyAlignment="1"/>
    <xf numFmtId="3" fontId="14" fillId="0" borderId="8" xfId="0" applyNumberFormat="1" applyFont="1" applyFill="1" applyBorder="1" applyAlignment="1"/>
    <xf numFmtId="9" fontId="14" fillId="0" borderId="8" xfId="5" applyFont="1" applyFill="1" applyBorder="1" applyAlignment="1">
      <alignment horizontal="right"/>
    </xf>
    <xf numFmtId="0" fontId="15" fillId="0" borderId="8" xfId="0" applyFont="1" applyFill="1" applyBorder="1" applyAlignment="1"/>
    <xf numFmtId="0" fontId="9" fillId="0" borderId="8" xfId="0" applyFont="1" applyBorder="1" applyAlignment="1"/>
    <xf numFmtId="0" fontId="35" fillId="0" borderId="6" xfId="0" applyFont="1" applyFill="1" applyBorder="1" applyAlignment="1">
      <alignment wrapText="1"/>
    </xf>
    <xf numFmtId="0" fontId="35" fillId="0" borderId="6" xfId="0" applyFont="1" applyBorder="1" applyAlignment="1"/>
    <xf numFmtId="0" fontId="35" fillId="5" borderId="6" xfId="0" applyFont="1" applyFill="1" applyBorder="1" applyAlignment="1"/>
    <xf numFmtId="0" fontId="32" fillId="2" borderId="3" xfId="0" applyFont="1" applyFill="1" applyBorder="1" applyAlignment="1">
      <alignment vertical="center" wrapText="1"/>
    </xf>
    <xf numFmtId="3" fontId="32" fillId="0" borderId="3" xfId="5" applyNumberFormat="1" applyFont="1" applyFill="1" applyBorder="1" applyAlignment="1">
      <alignment horizontal="right" vertical="center"/>
    </xf>
    <xf numFmtId="0" fontId="35" fillId="5" borderId="3" xfId="0" applyFont="1" applyFill="1" applyBorder="1" applyAlignment="1">
      <alignment vertical="center"/>
    </xf>
    <xf numFmtId="0" fontId="9" fillId="0" borderId="3" xfId="0" applyFont="1" applyBorder="1" applyAlignment="1">
      <alignment vertical="center"/>
    </xf>
    <xf numFmtId="0" fontId="35" fillId="5" borderId="1" xfId="0" applyFont="1" applyFill="1" applyBorder="1" applyAlignment="1">
      <alignment horizontal="right"/>
    </xf>
    <xf numFmtId="9" fontId="35" fillId="0" borderId="6" xfId="0" applyNumberFormat="1" applyFont="1" applyFill="1" applyBorder="1" applyAlignment="1">
      <alignment wrapText="1"/>
    </xf>
    <xf numFmtId="0" fontId="35" fillId="2" borderId="6" xfId="0" applyFont="1" applyFill="1" applyBorder="1" applyAlignment="1">
      <alignment wrapText="1"/>
    </xf>
    <xf numFmtId="0" fontId="35" fillId="2" borderId="6" xfId="0" applyFont="1" applyFill="1" applyBorder="1" applyAlignment="1"/>
    <xf numFmtId="0" fontId="9" fillId="2" borderId="6" xfId="0" applyFont="1" applyFill="1" applyBorder="1" applyAlignment="1"/>
    <xf numFmtId="3" fontId="35" fillId="0" borderId="2" xfId="0" applyNumberFormat="1" applyFont="1" applyFill="1" applyBorder="1" applyAlignment="1">
      <alignment horizontal="left" wrapText="1"/>
    </xf>
    <xf numFmtId="0" fontId="39" fillId="0" borderId="2" xfId="0" applyFont="1" applyFill="1" applyBorder="1" applyAlignment="1">
      <alignment horizontal="left" wrapText="1"/>
    </xf>
    <xf numFmtId="0" fontId="35" fillId="0" borderId="6" xfId="0" applyFont="1" applyFill="1" applyBorder="1" applyAlignment="1">
      <alignment horizontal="right" wrapText="1"/>
    </xf>
    <xf numFmtId="0" fontId="29" fillId="0" borderId="1" xfId="0" applyFont="1" applyBorder="1" applyAlignment="1"/>
    <xf numFmtId="3" fontId="15" fillId="0" borderId="6" xfId="0" applyNumberFormat="1" applyFont="1" applyFill="1" applyBorder="1" applyAlignment="1">
      <alignment horizontal="right"/>
    </xf>
    <xf numFmtId="0" fontId="15" fillId="0" borderId="2" xfId="0" applyFont="1" applyBorder="1"/>
    <xf numFmtId="0" fontId="32" fillId="0" borderId="3" xfId="0" applyFont="1" applyFill="1" applyBorder="1" applyAlignment="1">
      <alignment vertical="center" wrapText="1"/>
    </xf>
    <xf numFmtId="9" fontId="32" fillId="0" borderId="3" xfId="5" applyNumberFormat="1" applyFont="1" applyFill="1" applyBorder="1" applyAlignment="1">
      <alignment horizontal="right" vertical="center"/>
    </xf>
    <xf numFmtId="9" fontId="32" fillId="0" borderId="3" xfId="5" applyNumberFormat="1" applyFont="1" applyFill="1" applyBorder="1" applyAlignment="1">
      <alignment vertical="center"/>
    </xf>
    <xf numFmtId="9" fontId="32" fillId="0" borderId="3" xfId="5" applyFont="1" applyFill="1" applyBorder="1" applyAlignment="1">
      <alignment horizontal="right" vertical="center"/>
    </xf>
    <xf numFmtId="9" fontId="9" fillId="0" borderId="3" xfId="5" applyFont="1" applyBorder="1" applyAlignment="1">
      <alignment vertical="center"/>
    </xf>
    <xf numFmtId="0" fontId="39" fillId="2" borderId="4" xfId="0" applyFont="1" applyFill="1" applyBorder="1" applyAlignment="1">
      <alignment vertical="center" wrapText="1"/>
    </xf>
    <xf numFmtId="0" fontId="39" fillId="0" borderId="4" xfId="0" applyFont="1" applyFill="1" applyBorder="1" applyAlignment="1">
      <alignment vertical="center" wrapText="1"/>
    </xf>
    <xf numFmtId="3" fontId="39" fillId="0" borderId="4" xfId="0" applyNumberFormat="1" applyFont="1" applyFill="1" applyBorder="1" applyAlignment="1">
      <alignment vertical="center" wrapText="1"/>
    </xf>
    <xf numFmtId="0" fontId="35" fillId="5" borderId="4" xfId="0" applyFont="1" applyFill="1" applyBorder="1" applyAlignment="1">
      <alignment vertical="center"/>
    </xf>
    <xf numFmtId="0" fontId="12" fillId="0" borderId="4" xfId="0" applyFont="1" applyBorder="1" applyAlignment="1">
      <alignment vertical="center"/>
    </xf>
    <xf numFmtId="9" fontId="32" fillId="0" borderId="3" xfId="5" applyFont="1" applyFill="1" applyBorder="1" applyAlignment="1">
      <alignment horizontal="right" vertical="center" wrapText="1"/>
    </xf>
    <xf numFmtId="9" fontId="32" fillId="0" borderId="3" xfId="5" applyFont="1" applyFill="1" applyBorder="1" applyAlignment="1">
      <alignment vertical="center" wrapText="1"/>
    </xf>
    <xf numFmtId="0" fontId="9" fillId="5" borderId="3" xfId="0" applyFont="1" applyFill="1" applyBorder="1" applyAlignment="1">
      <alignment vertical="center"/>
    </xf>
    <xf numFmtId="0" fontId="9" fillId="0" borderId="3" xfId="0" applyFont="1" applyBorder="1" applyAlignment="1">
      <alignment vertical="center" wrapText="1"/>
    </xf>
    <xf numFmtId="9" fontId="35" fillId="0" borderId="0" xfId="0" applyNumberFormat="1" applyFont="1" applyFill="1" applyBorder="1" applyAlignment="1">
      <alignment horizontal="right" vertical="center"/>
    </xf>
    <xf numFmtId="0" fontId="35" fillId="0" borderId="0" xfId="0" applyFont="1" applyAlignment="1">
      <alignment horizontal="right" vertical="center"/>
    </xf>
    <xf numFmtId="0" fontId="9" fillId="5" borderId="0" xfId="0" applyFont="1" applyFill="1" applyAlignment="1">
      <alignment vertical="center"/>
    </xf>
    <xf numFmtId="0" fontId="0" fillId="0" borderId="0" xfId="0" applyAlignment="1">
      <alignment vertical="center"/>
    </xf>
    <xf numFmtId="0" fontId="9" fillId="0" borderId="0" xfId="0" applyFont="1" applyAlignment="1">
      <alignment vertical="center"/>
    </xf>
    <xf numFmtId="3" fontId="35" fillId="0" borderId="0" xfId="2" applyNumberFormat="1" applyFont="1" applyFill="1" applyBorder="1" applyAlignment="1">
      <alignment horizontal="right" vertical="center"/>
    </xf>
    <xf numFmtId="3" fontId="35" fillId="0" borderId="0" xfId="2" quotePrefix="1" applyNumberFormat="1" applyFont="1" applyFill="1" applyBorder="1" applyAlignment="1">
      <alignment horizontal="right" vertical="center"/>
    </xf>
    <xf numFmtId="0" fontId="35" fillId="0" borderId="0" xfId="0" applyFont="1" applyAlignment="1">
      <alignment vertical="center"/>
    </xf>
    <xf numFmtId="0" fontId="35" fillId="5" borderId="0" xfId="0" applyFont="1" applyFill="1" applyAlignment="1">
      <alignment vertical="center"/>
    </xf>
    <xf numFmtId="38" fontId="32" fillId="0" borderId="0" xfId="4" applyNumberFormat="1" applyFont="1" applyFill="1" applyBorder="1" applyAlignment="1" applyProtection="1">
      <alignment vertical="center" wrapText="1"/>
    </xf>
    <xf numFmtId="166" fontId="32" fillId="0" borderId="0" xfId="4" applyNumberFormat="1" applyFont="1" applyFill="1" applyBorder="1" applyAlignment="1" applyProtection="1">
      <alignment horizontal="right" vertical="center"/>
    </xf>
    <xf numFmtId="38" fontId="32" fillId="0" borderId="0" xfId="4" applyNumberFormat="1" applyFont="1" applyFill="1" applyBorder="1" applyAlignment="1" applyProtection="1">
      <alignment horizontal="left" vertical="center" wrapText="1"/>
    </xf>
    <xf numFmtId="166" fontId="35" fillId="0" borderId="0" xfId="0" applyNumberFormat="1" applyFont="1" applyFill="1" applyAlignment="1" applyProtection="1">
      <alignment horizontal="right" vertical="center"/>
    </xf>
    <xf numFmtId="3" fontId="35" fillId="0" borderId="0" xfId="0" applyNumberFormat="1" applyFont="1" applyFill="1" applyAlignment="1" applyProtection="1">
      <alignment horizontal="right" vertical="center"/>
    </xf>
    <xf numFmtId="0" fontId="32" fillId="0" borderId="3" xfId="0" applyFont="1" applyFill="1" applyBorder="1" applyAlignment="1">
      <alignment vertical="center"/>
    </xf>
    <xf numFmtId="3" fontId="32" fillId="0" borderId="3" xfId="0" applyNumberFormat="1" applyFont="1" applyFill="1" applyBorder="1" applyAlignment="1">
      <alignment horizontal="right" vertical="center" wrapText="1"/>
    </xf>
    <xf numFmtId="3" fontId="32" fillId="0" borderId="3" xfId="0" applyNumberFormat="1" applyFont="1" applyFill="1" applyBorder="1" applyAlignment="1">
      <alignment vertical="center"/>
    </xf>
    <xf numFmtId="0" fontId="35" fillId="0" borderId="3" xfId="0" applyFont="1" applyBorder="1" applyAlignment="1">
      <alignment vertical="center"/>
    </xf>
    <xf numFmtId="3" fontId="35" fillId="0" borderId="0" xfId="0" quotePrefix="1" applyNumberFormat="1" applyFont="1" applyFill="1" applyBorder="1" applyAlignment="1" applyProtection="1">
      <alignment horizontal="right" vertical="center"/>
    </xf>
    <xf numFmtId="0" fontId="35" fillId="0" borderId="2" xfId="0" applyFont="1" applyFill="1" applyBorder="1" applyAlignment="1">
      <alignment horizontal="left" wrapText="1" indent="1"/>
    </xf>
    <xf numFmtId="4" fontId="35" fillId="0" borderId="2" xfId="0" applyNumberFormat="1" applyFont="1" applyFill="1" applyBorder="1"/>
    <xf numFmtId="4" fontId="35" fillId="0" borderId="2" xfId="0" applyNumberFormat="1" applyFont="1" applyFill="1" applyBorder="1" applyAlignment="1">
      <alignment horizontal="right"/>
    </xf>
    <xf numFmtId="3" fontId="35" fillId="0" borderId="2" xfId="0" applyNumberFormat="1" applyFont="1" applyFill="1" applyBorder="1" applyAlignment="1">
      <alignment horizontal="left" vertical="center" wrapText="1"/>
    </xf>
    <xf numFmtId="0" fontId="32" fillId="0" borderId="4" xfId="0" applyFont="1" applyFill="1" applyBorder="1" applyAlignment="1">
      <alignment vertical="center"/>
    </xf>
    <xf numFmtId="3" fontId="32" fillId="0" borderId="4" xfId="0" applyNumberFormat="1" applyFont="1" applyFill="1" applyBorder="1" applyAlignment="1">
      <alignment horizontal="right" vertical="center" wrapText="1"/>
    </xf>
    <xf numFmtId="3" fontId="32" fillId="0" borderId="4" xfId="0" applyNumberFormat="1" applyFont="1" applyFill="1" applyBorder="1" applyAlignment="1">
      <alignment vertical="center"/>
    </xf>
    <xf numFmtId="0" fontId="35" fillId="0" borderId="4" xfId="0" applyFont="1" applyBorder="1" applyAlignment="1">
      <alignment vertical="center"/>
    </xf>
    <xf numFmtId="0" fontId="9" fillId="0" borderId="4" xfId="0" applyFont="1" applyBorder="1" applyAlignment="1">
      <alignment vertical="center"/>
    </xf>
    <xf numFmtId="0" fontId="15" fillId="0" borderId="0" xfId="0" applyFont="1" applyBorder="1" applyAlignment="1">
      <alignment wrapText="1"/>
    </xf>
    <xf numFmtId="0" fontId="9" fillId="0" borderId="13" xfId="0" applyFont="1" applyBorder="1" applyAlignment="1"/>
    <xf numFmtId="0" fontId="35" fillId="2" borderId="2" xfId="0" applyFont="1" applyFill="1" applyBorder="1" applyAlignment="1">
      <alignment wrapText="1"/>
    </xf>
    <xf numFmtId="0" fontId="35" fillId="2" borderId="2" xfId="0" applyFont="1" applyFill="1" applyBorder="1" applyAlignment="1"/>
    <xf numFmtId="0" fontId="9" fillId="2" borderId="2" xfId="0" applyFont="1" applyFill="1" applyBorder="1" applyAlignment="1"/>
    <xf numFmtId="0" fontId="35" fillId="0" borderId="9" xfId="0" applyFont="1" applyFill="1" applyBorder="1" applyAlignment="1">
      <alignment wrapText="1"/>
    </xf>
    <xf numFmtId="0" fontId="35" fillId="0" borderId="9" xfId="0" applyFont="1" applyBorder="1" applyAlignment="1">
      <alignment horizontal="right"/>
    </xf>
    <xf numFmtId="3" fontId="35" fillId="0" borderId="9" xfId="0" applyNumberFormat="1" applyFont="1" applyFill="1" applyBorder="1" applyAlignment="1">
      <alignment horizontal="left" wrapText="1"/>
    </xf>
    <xf numFmtId="0" fontId="13" fillId="0" borderId="9" xfId="0" applyFont="1" applyBorder="1" applyAlignment="1"/>
    <xf numFmtId="9" fontId="35" fillId="0" borderId="1" xfId="0" applyNumberFormat="1" applyFont="1" applyFill="1" applyBorder="1" applyAlignment="1">
      <alignment horizontal="right" vertical="center"/>
    </xf>
    <xf numFmtId="3" fontId="35" fillId="0" borderId="0" xfId="0" applyNumberFormat="1" applyFont="1" applyFill="1" applyAlignment="1">
      <alignment horizontal="left" vertical="center" wrapText="1"/>
    </xf>
    <xf numFmtId="0" fontId="35" fillId="0" borderId="0" xfId="0" applyFont="1" applyFill="1" applyBorder="1" applyAlignment="1">
      <alignment vertical="center" wrapText="1"/>
    </xf>
    <xf numFmtId="166" fontId="35" fillId="0" borderId="10" xfId="4" applyNumberFormat="1" applyFont="1" applyFill="1" applyBorder="1" applyAlignment="1" applyProtection="1">
      <alignment horizontal="right" vertical="center"/>
    </xf>
    <xf numFmtId="166" fontId="35" fillId="0" borderId="0" xfId="0" applyNumberFormat="1" applyFont="1" applyFill="1" applyBorder="1" applyAlignment="1" applyProtection="1">
      <alignment horizontal="right" vertical="center"/>
    </xf>
    <xf numFmtId="38" fontId="25" fillId="7" borderId="0" xfId="0" applyNumberFormat="1" applyFont="1" applyFill="1" applyBorder="1" applyAlignment="1" applyProtection="1">
      <alignment wrapText="1"/>
    </xf>
    <xf numFmtId="0" fontId="25" fillId="7" borderId="0" xfId="0" applyFont="1" applyFill="1" applyBorder="1" applyAlignment="1"/>
    <xf numFmtId="0" fontId="22" fillId="7" borderId="0" xfId="0" applyFont="1" applyFill="1" applyBorder="1" applyAlignment="1"/>
    <xf numFmtId="0" fontId="25" fillId="7" borderId="0" xfId="0" applyFont="1" applyFill="1" applyBorder="1" applyAlignment="1">
      <alignment horizontal="right"/>
    </xf>
    <xf numFmtId="38" fontId="25" fillId="7" borderId="1" xfId="0" applyNumberFormat="1" applyFont="1" applyFill="1" applyBorder="1" applyAlignment="1" applyProtection="1">
      <alignment horizontal="left" wrapText="1"/>
    </xf>
    <xf numFmtId="0" fontId="25" fillId="7" borderId="1" xfId="0" applyFont="1" applyFill="1" applyBorder="1" applyAlignment="1">
      <alignment horizontal="right"/>
    </xf>
    <xf numFmtId="0" fontId="22" fillId="7" borderId="1" xfId="0" applyFont="1" applyFill="1" applyBorder="1" applyAlignment="1"/>
    <xf numFmtId="3" fontId="16" fillId="7" borderId="0" xfId="0" applyNumberFormat="1" applyFont="1" applyFill="1" applyBorder="1" applyAlignment="1">
      <alignment horizontal="right"/>
    </xf>
    <xf numFmtId="3" fontId="16" fillId="7" borderId="1" xfId="0" applyNumberFormat="1" applyFont="1" applyFill="1" applyBorder="1" applyAlignment="1">
      <alignment horizontal="right"/>
    </xf>
    <xf numFmtId="3" fontId="16" fillId="7" borderId="0" xfId="0" applyNumberFormat="1" applyFont="1" applyFill="1" applyBorder="1" applyAlignment="1" applyProtection="1">
      <alignment horizontal="right"/>
    </xf>
    <xf numFmtId="3" fontId="16" fillId="7" borderId="1" xfId="0" applyNumberFormat="1" applyFont="1" applyFill="1" applyBorder="1" applyAlignment="1" applyProtection="1">
      <alignment horizontal="right"/>
    </xf>
    <xf numFmtId="0" fontId="16" fillId="7" borderId="0" xfId="0" applyFont="1" applyFill="1" applyBorder="1" applyAlignment="1">
      <alignment horizontal="right"/>
    </xf>
    <xf numFmtId="4" fontId="16" fillId="7" borderId="0" xfId="0" applyNumberFormat="1" applyFont="1" applyFill="1" applyBorder="1" applyAlignment="1">
      <alignment horizontal="right"/>
    </xf>
    <xf numFmtId="4" fontId="16" fillId="7" borderId="2" xfId="0" applyNumberFormat="1" applyFont="1" applyFill="1" applyBorder="1" applyAlignment="1">
      <alignment horizontal="right"/>
    </xf>
    <xf numFmtId="9" fontId="16" fillId="7" borderId="0" xfId="0" applyNumberFormat="1" applyFont="1" applyFill="1" applyBorder="1" applyAlignment="1">
      <alignment horizontal="right"/>
    </xf>
    <xf numFmtId="38" fontId="22" fillId="7" borderId="0" xfId="0" applyNumberFormat="1" applyFont="1" applyFill="1" applyBorder="1" applyAlignment="1" applyProtection="1">
      <alignment wrapText="1"/>
    </xf>
    <xf numFmtId="38" fontId="22" fillId="7" borderId="1" xfId="0" applyNumberFormat="1" applyFont="1" applyFill="1" applyBorder="1" applyAlignment="1" applyProtection="1">
      <alignment horizontal="right" wrapText="1"/>
    </xf>
    <xf numFmtId="3" fontId="16" fillId="7" borderId="0" xfId="0" applyNumberFormat="1" applyFont="1" applyFill="1" applyAlignment="1">
      <alignment horizontal="right"/>
    </xf>
    <xf numFmtId="0" fontId="16" fillId="7" borderId="0" xfId="0" applyFont="1" applyFill="1" applyAlignment="1">
      <alignment horizontal="right"/>
    </xf>
    <xf numFmtId="3" fontId="16" fillId="7" borderId="2" xfId="0" applyNumberFormat="1" applyFont="1" applyFill="1" applyBorder="1" applyAlignment="1">
      <alignment horizontal="right"/>
    </xf>
    <xf numFmtId="0" fontId="25" fillId="7" borderId="0" xfId="0" applyFont="1" applyFill="1" applyBorder="1" applyAlignment="1">
      <alignment wrapText="1"/>
    </xf>
    <xf numFmtId="49" fontId="25" fillId="7" borderId="0" xfId="0" applyNumberFormat="1" applyFont="1" applyFill="1" applyBorder="1" applyAlignment="1" applyProtection="1">
      <alignment horizontal="right"/>
    </xf>
    <xf numFmtId="38" fontId="25" fillId="7" borderId="1" xfId="0" applyNumberFormat="1" applyFont="1" applyFill="1" applyBorder="1" applyAlignment="1" applyProtection="1">
      <alignment horizontal="left"/>
    </xf>
    <xf numFmtId="0" fontId="25" fillId="7" borderId="1" xfId="0" applyNumberFormat="1" applyFont="1" applyFill="1" applyBorder="1" applyAlignment="1" applyProtection="1">
      <alignment horizontal="right"/>
    </xf>
    <xf numFmtId="3" fontId="16" fillId="7" borderId="0" xfId="0" quotePrefix="1" applyNumberFormat="1" applyFont="1" applyFill="1" applyAlignment="1" applyProtection="1">
      <alignment horizontal="right"/>
    </xf>
    <xf numFmtId="38" fontId="25" fillId="7" borderId="0" xfId="0" applyNumberFormat="1" applyFont="1" applyFill="1" applyBorder="1" applyAlignment="1" applyProtection="1">
      <alignment horizontal="left" wrapText="1"/>
    </xf>
    <xf numFmtId="0" fontId="25" fillId="7" borderId="0" xfId="0" applyFont="1" applyFill="1" applyBorder="1" applyAlignment="1" applyProtection="1">
      <alignment horizontal="center"/>
    </xf>
    <xf numFmtId="0" fontId="17" fillId="7" borderId="0" xfId="0" applyNumberFormat="1" applyFont="1" applyFill="1" applyBorder="1" applyAlignment="1" applyProtection="1">
      <alignment horizontal="right"/>
    </xf>
    <xf numFmtId="0" fontId="25" fillId="7" borderId="0" xfId="0" applyFont="1" applyFill="1" applyBorder="1" applyAlignment="1" applyProtection="1">
      <alignment horizontal="right"/>
    </xf>
    <xf numFmtId="0" fontId="34" fillId="7" borderId="0" xfId="0" applyFont="1" applyFill="1" applyProtection="1"/>
    <xf numFmtId="3" fontId="32" fillId="7" borderId="0" xfId="0" applyNumberFormat="1" applyFont="1" applyFill="1" applyBorder="1" applyAlignment="1" applyProtection="1">
      <alignment horizontal="right" vertical="center"/>
    </xf>
    <xf numFmtId="3" fontId="35" fillId="7" borderId="0" xfId="0" applyNumberFormat="1" applyFont="1" applyFill="1" applyBorder="1" applyAlignment="1" applyProtection="1">
      <alignment horizontal="right" vertical="center"/>
    </xf>
    <xf numFmtId="3" fontId="35" fillId="7" borderId="1" xfId="0" applyNumberFormat="1" applyFont="1" applyFill="1" applyBorder="1" applyAlignment="1" applyProtection="1">
      <alignment horizontal="right" vertical="center"/>
    </xf>
    <xf numFmtId="38" fontId="35" fillId="7" borderId="0" xfId="0" applyNumberFormat="1" applyFont="1" applyFill="1" applyBorder="1" applyAlignment="1" applyProtection="1">
      <alignment horizontal="left"/>
    </xf>
    <xf numFmtId="0" fontId="25" fillId="7" borderId="1" xfId="0" applyFont="1" applyFill="1" applyBorder="1" applyAlignment="1">
      <alignment wrapText="1"/>
    </xf>
    <xf numFmtId="38" fontId="25" fillId="7" borderId="1" xfId="0" applyNumberFormat="1" applyFont="1" applyFill="1" applyBorder="1" applyAlignment="1" applyProtection="1">
      <alignment horizontal="right" wrapText="1"/>
    </xf>
    <xf numFmtId="38" fontId="25" fillId="7" borderId="1" xfId="0" applyNumberFormat="1" applyFont="1" applyFill="1" applyBorder="1" applyAlignment="1" applyProtection="1">
      <alignment horizontal="right"/>
    </xf>
    <xf numFmtId="38" fontId="35" fillId="7" borderId="1" xfId="0" applyNumberFormat="1" applyFont="1" applyFill="1" applyBorder="1" applyAlignment="1" applyProtection="1">
      <alignment horizontal="left"/>
    </xf>
    <xf numFmtId="3" fontId="14" fillId="7" borderId="0" xfId="0" applyNumberFormat="1" applyFont="1" applyFill="1" applyBorder="1" applyAlignment="1" applyProtection="1">
      <alignment horizontal="right"/>
    </xf>
    <xf numFmtId="3" fontId="25" fillId="7" borderId="1" xfId="0" applyNumberFormat="1" applyFont="1" applyFill="1" applyBorder="1" applyAlignment="1" applyProtection="1">
      <alignment horizontal="right"/>
    </xf>
    <xf numFmtId="3" fontId="14" fillId="7" borderId="1" xfId="0" applyNumberFormat="1" applyFont="1" applyFill="1" applyBorder="1" applyAlignment="1" applyProtection="1">
      <alignment horizontal="right"/>
    </xf>
    <xf numFmtId="3" fontId="35" fillId="7" borderId="0" xfId="0" applyNumberFormat="1" applyFont="1" applyFill="1" applyBorder="1" applyAlignment="1" applyProtection="1">
      <alignment horizontal="right"/>
    </xf>
    <xf numFmtId="3" fontId="35" fillId="7" borderId="1" xfId="0" applyNumberFormat="1" applyFont="1" applyFill="1" applyBorder="1" applyAlignment="1" applyProtection="1">
      <alignment horizontal="right"/>
    </xf>
    <xf numFmtId="3" fontId="35" fillId="7" borderId="0" xfId="0" applyNumberFormat="1" applyFont="1" applyFill="1" applyAlignment="1" applyProtection="1">
      <alignment horizontal="right"/>
    </xf>
    <xf numFmtId="0" fontId="25" fillId="7" borderId="0" xfId="0" applyFont="1" applyFill="1" applyBorder="1" applyAlignment="1">
      <alignment horizontal="center"/>
    </xf>
    <xf numFmtId="167" fontId="25" fillId="7" borderId="1" xfId="0" applyNumberFormat="1" applyFont="1" applyFill="1" applyBorder="1" applyAlignment="1">
      <alignment horizontal="right"/>
    </xf>
    <xf numFmtId="3" fontId="24" fillId="7" borderId="0" xfId="0" applyNumberFormat="1" applyFont="1" applyFill="1" applyBorder="1" applyAlignment="1">
      <alignment horizontal="right"/>
    </xf>
    <xf numFmtId="3" fontId="24" fillId="7" borderId="0" xfId="0" applyNumberFormat="1" applyFont="1" applyFill="1" applyAlignment="1">
      <alignment horizontal="right"/>
    </xf>
    <xf numFmtId="9" fontId="24" fillId="7" borderId="0" xfId="5" applyFont="1" applyFill="1" applyBorder="1" applyAlignment="1">
      <alignment horizontal="right"/>
    </xf>
    <xf numFmtId="0" fontId="25" fillId="7" borderId="13" xfId="0" applyFont="1" applyFill="1" applyBorder="1" applyAlignment="1">
      <alignment wrapText="1"/>
    </xf>
    <xf numFmtId="0" fontId="25" fillId="7" borderId="13" xfId="0" applyFont="1" applyFill="1" applyBorder="1" applyAlignment="1">
      <alignment horizontal="center"/>
    </xf>
    <xf numFmtId="3" fontId="25" fillId="7" borderId="1" xfId="0" applyNumberFormat="1" applyFont="1" applyFill="1" applyBorder="1" applyAlignment="1">
      <alignment horizontal="right"/>
    </xf>
    <xf numFmtId="167" fontId="25" fillId="7" borderId="1" xfId="0" quotePrefix="1" applyNumberFormat="1" applyFont="1" applyFill="1" applyBorder="1" applyAlignment="1">
      <alignment horizontal="right"/>
    </xf>
    <xf numFmtId="0" fontId="25" fillId="7" borderId="1" xfId="0" applyFont="1" applyFill="1" applyBorder="1" applyAlignment="1">
      <alignment horizontal="left" wrapText="1"/>
    </xf>
    <xf numFmtId="0" fontId="22" fillId="7" borderId="0" xfId="0" applyFont="1" applyFill="1" applyBorder="1" applyAlignment="1">
      <alignment wrapText="1"/>
    </xf>
    <xf numFmtId="49" fontId="25" fillId="7" borderId="1" xfId="0" applyNumberFormat="1" applyFont="1" applyFill="1" applyBorder="1" applyAlignment="1">
      <alignment horizontal="left" wrapText="1"/>
    </xf>
    <xf numFmtId="3" fontId="32" fillId="7" borderId="3" xfId="5" applyNumberFormat="1" applyFont="1" applyFill="1" applyBorder="1" applyAlignment="1">
      <alignment horizontal="right" vertical="center"/>
    </xf>
    <xf numFmtId="0" fontId="22" fillId="7" borderId="1" xfId="0" applyFont="1" applyFill="1" applyBorder="1"/>
    <xf numFmtId="9" fontId="25" fillId="7" borderId="1" xfId="0" applyNumberFormat="1" applyFont="1" applyFill="1" applyBorder="1" applyAlignment="1">
      <alignment horizontal="right"/>
    </xf>
    <xf numFmtId="0" fontId="35" fillId="7" borderId="0" xfId="0" applyFont="1" applyFill="1" applyBorder="1" applyAlignment="1"/>
    <xf numFmtId="0" fontId="35" fillId="7" borderId="1" xfId="0" applyFont="1" applyFill="1" applyBorder="1" applyAlignment="1"/>
    <xf numFmtId="0" fontId="25" fillId="7" borderId="0" xfId="0" applyFont="1" applyFill="1" applyBorder="1" applyAlignment="1">
      <alignment horizontal="right" wrapText="1"/>
    </xf>
    <xf numFmtId="0" fontId="35" fillId="7" borderId="0" xfId="0" applyFont="1" applyFill="1" applyAlignment="1">
      <alignment horizontal="right"/>
    </xf>
    <xf numFmtId="0" fontId="25" fillId="7" borderId="1" xfId="0" applyFont="1" applyFill="1" applyBorder="1" applyAlignment="1"/>
    <xf numFmtId="3" fontId="35" fillId="7" borderId="0" xfId="0" applyNumberFormat="1" applyFont="1" applyFill="1" applyBorder="1" applyAlignment="1">
      <alignment horizontal="left" wrapText="1"/>
    </xf>
    <xf numFmtId="0" fontId="25" fillId="7" borderId="1" xfId="0" applyFont="1" applyFill="1" applyBorder="1" applyAlignment="1">
      <alignment horizontal="right" wrapText="1"/>
    </xf>
    <xf numFmtId="3" fontId="35" fillId="7" borderId="1" xfId="0" applyNumberFormat="1" applyFont="1" applyFill="1" applyBorder="1" applyAlignment="1">
      <alignment horizontal="left" wrapText="1"/>
    </xf>
    <xf numFmtId="3" fontId="25" fillId="7" borderId="1" xfId="0" quotePrefix="1" applyNumberFormat="1" applyFont="1" applyFill="1" applyBorder="1" applyAlignment="1">
      <alignment horizontal="right"/>
    </xf>
    <xf numFmtId="38" fontId="25" fillId="7" borderId="0" xfId="4" applyNumberFormat="1" applyFont="1" applyFill="1" applyBorder="1" applyAlignment="1" applyProtection="1">
      <alignment horizontal="center"/>
    </xf>
    <xf numFmtId="3" fontId="35" fillId="7" borderId="0" xfId="4" applyNumberFormat="1" applyFont="1" applyFill="1" applyBorder="1" applyAlignment="1" applyProtection="1">
      <alignment horizontal="right"/>
    </xf>
    <xf numFmtId="3" fontId="39" fillId="7" borderId="0" xfId="4" applyNumberFormat="1" applyFont="1" applyFill="1" applyBorder="1" applyAlignment="1" applyProtection="1">
      <alignment horizontal="right"/>
    </xf>
    <xf numFmtId="4" fontId="35" fillId="7" borderId="0" xfId="4" applyNumberFormat="1" applyFont="1" applyFill="1" applyBorder="1" applyAlignment="1" applyProtection="1">
      <alignment horizontal="right"/>
    </xf>
    <xf numFmtId="0" fontId="25" fillId="7" borderId="0" xfId="0" applyFont="1" applyFill="1" applyBorder="1" applyAlignment="1">
      <alignment horizontal="left" wrapText="1"/>
    </xf>
    <xf numFmtId="0" fontId="25" fillId="7" borderId="0" xfId="0" applyFont="1" applyFill="1" applyBorder="1" applyAlignment="1">
      <alignment horizontal="right" wrapText="1"/>
    </xf>
    <xf numFmtId="0" fontId="0" fillId="7" borderId="1" xfId="0" applyFill="1" applyBorder="1" applyAlignment="1"/>
    <xf numFmtId="38" fontId="35" fillId="0" borderId="0" xfId="4" applyNumberFormat="1" applyFont="1" applyFill="1" applyBorder="1" applyAlignment="1" applyProtection="1">
      <alignment vertical="center" wrapText="1"/>
    </xf>
    <xf numFmtId="165" fontId="35" fillId="0" borderId="0" xfId="4" applyNumberFormat="1" applyFont="1" applyFill="1" applyBorder="1" applyAlignment="1" applyProtection="1">
      <alignment horizontal="right" vertical="center"/>
    </xf>
    <xf numFmtId="165" fontId="35" fillId="7" borderId="0" xfId="4" applyNumberFormat="1" applyFont="1" applyFill="1" applyBorder="1" applyAlignment="1" applyProtection="1">
      <alignment horizontal="right" vertical="center"/>
    </xf>
    <xf numFmtId="3" fontId="35" fillId="7" borderId="0" xfId="0" quotePrefix="1" applyNumberFormat="1" applyFont="1" applyFill="1" applyBorder="1" applyAlignment="1" applyProtection="1">
      <alignment horizontal="right" vertical="center"/>
    </xf>
    <xf numFmtId="3" fontId="39" fillId="7" borderId="0" xfId="5" applyNumberFormat="1" applyFont="1" applyFill="1" applyBorder="1" applyAlignment="1">
      <alignment horizontal="right"/>
    </xf>
    <xf numFmtId="9" fontId="39" fillId="7" borderId="0" xfId="5" applyNumberFormat="1" applyFont="1" applyFill="1" applyBorder="1" applyAlignment="1">
      <alignment horizontal="right"/>
    </xf>
    <xf numFmtId="9" fontId="35" fillId="7" borderId="1" xfId="5" applyNumberFormat="1" applyFont="1" applyFill="1" applyBorder="1" applyAlignment="1">
      <alignment horizontal="right"/>
    </xf>
    <xf numFmtId="9" fontId="32" fillId="7" borderId="3" xfId="5" applyNumberFormat="1" applyFont="1" applyFill="1" applyBorder="1" applyAlignment="1">
      <alignment horizontal="right" vertical="center"/>
    </xf>
    <xf numFmtId="9" fontId="39" fillId="7" borderId="0" xfId="5" applyFont="1" applyFill="1" applyBorder="1" applyAlignment="1">
      <alignment horizontal="right"/>
    </xf>
    <xf numFmtId="166" fontId="35" fillId="0" borderId="0" xfId="4" applyNumberFormat="1" applyFont="1" applyFill="1" applyBorder="1" applyAlignment="1" applyProtection="1">
      <alignment horizontal="right" vertical="center"/>
    </xf>
    <xf numFmtId="3" fontId="39" fillId="7" borderId="0" xfId="0" applyNumberFormat="1" applyFont="1" applyFill="1" applyAlignment="1">
      <alignment horizontal="right" wrapText="1"/>
    </xf>
    <xf numFmtId="3" fontId="32" fillId="7" borderId="3" xfId="0" applyNumberFormat="1" applyFont="1" applyFill="1" applyBorder="1" applyAlignment="1">
      <alignment horizontal="right" vertical="center" wrapText="1"/>
    </xf>
    <xf numFmtId="3" fontId="35" fillId="7" borderId="0" xfId="2" applyNumberFormat="1" applyFont="1" applyFill="1" applyBorder="1" applyAlignment="1">
      <alignment horizontal="right" vertical="center"/>
    </xf>
    <xf numFmtId="166" fontId="35" fillId="7" borderId="0" xfId="4" quotePrefix="1" applyNumberFormat="1" applyFont="1" applyFill="1" applyBorder="1" applyAlignment="1" applyProtection="1">
      <alignment horizontal="right"/>
    </xf>
    <xf numFmtId="3" fontId="32" fillId="7" borderId="4" xfId="0" applyNumberFormat="1" applyFont="1" applyFill="1" applyBorder="1" applyAlignment="1">
      <alignment horizontal="right" vertical="center" wrapText="1"/>
    </xf>
    <xf numFmtId="3" fontId="24" fillId="7" borderId="0" xfId="5" applyNumberFormat="1" applyFont="1" applyFill="1" applyBorder="1" applyAlignment="1">
      <alignment horizontal="right"/>
    </xf>
    <xf numFmtId="0" fontId="38" fillId="0" borderId="0" xfId="0" applyFont="1" applyFill="1" applyAlignment="1">
      <alignment vertical="center" wrapText="1"/>
    </xf>
    <xf numFmtId="3" fontId="39" fillId="0" borderId="0" xfId="0" applyNumberFormat="1" applyFont="1" applyFill="1" applyBorder="1" applyAlignment="1">
      <alignment vertical="center"/>
    </xf>
    <xf numFmtId="3" fontId="39" fillId="0" borderId="0" xfId="0" applyNumberFormat="1" applyFont="1" applyFill="1" applyBorder="1" applyAlignment="1">
      <alignment horizontal="right" vertical="center"/>
    </xf>
    <xf numFmtId="0" fontId="39" fillId="0" borderId="0" xfId="0" applyFont="1" applyAlignment="1">
      <alignment vertical="center"/>
    </xf>
    <xf numFmtId="0" fontId="12" fillId="0" borderId="0" xfId="0" applyFont="1" applyAlignment="1">
      <alignment vertical="center"/>
    </xf>
    <xf numFmtId="0" fontId="38" fillId="0" borderId="2" xfId="0" applyFont="1" applyFill="1" applyBorder="1" applyAlignment="1">
      <alignment vertical="center" wrapText="1"/>
    </xf>
    <xf numFmtId="3" fontId="39" fillId="0" borderId="2" xfId="0" applyNumberFormat="1" applyFont="1" applyFill="1" applyBorder="1" applyAlignment="1">
      <alignment vertical="center"/>
    </xf>
    <xf numFmtId="0" fontId="39" fillId="0" borderId="2" xfId="0" applyFont="1" applyBorder="1" applyAlignment="1">
      <alignment vertical="center"/>
    </xf>
    <xf numFmtId="3" fontId="39" fillId="7" borderId="2" xfId="0" applyNumberFormat="1" applyFont="1" applyFill="1" applyBorder="1" applyAlignment="1">
      <alignment vertical="center"/>
    </xf>
    <xf numFmtId="0" fontId="35" fillId="5" borderId="2" xfId="0" applyFont="1" applyFill="1" applyBorder="1" applyAlignment="1">
      <alignment vertical="center"/>
    </xf>
    <xf numFmtId="0" fontId="12" fillId="0" borderId="2" xfId="0" applyFont="1" applyBorder="1" applyAlignment="1">
      <alignment vertical="center"/>
    </xf>
    <xf numFmtId="9" fontId="39" fillId="0" borderId="0" xfId="5" quotePrefix="1" applyFont="1" applyFill="1" applyBorder="1" applyAlignment="1">
      <alignment horizontal="right" vertical="center"/>
    </xf>
    <xf numFmtId="9" fontId="39" fillId="7" borderId="0" xfId="5" quotePrefix="1" applyFont="1" applyFill="1" applyBorder="1" applyAlignment="1">
      <alignment horizontal="right" vertical="center"/>
    </xf>
    <xf numFmtId="9" fontId="39" fillId="0" borderId="2" xfId="5" quotePrefix="1" applyFont="1" applyFill="1" applyBorder="1" applyAlignment="1">
      <alignment horizontal="right" vertical="center"/>
    </xf>
    <xf numFmtId="9" fontId="39" fillId="7" borderId="2" xfId="5" quotePrefix="1" applyFont="1" applyFill="1" applyBorder="1" applyAlignment="1">
      <alignment horizontal="right" vertical="center"/>
    </xf>
    <xf numFmtId="9" fontId="39" fillId="0" borderId="0" xfId="5" applyFont="1" applyAlignment="1">
      <alignment vertical="center"/>
    </xf>
    <xf numFmtId="9" fontId="39" fillId="0" borderId="2" xfId="5" applyFont="1" applyBorder="1" applyAlignment="1">
      <alignment vertical="center"/>
    </xf>
    <xf numFmtId="0" fontId="38" fillId="0" borderId="3" xfId="0" applyFont="1" applyFill="1" applyBorder="1" applyAlignment="1">
      <alignment vertical="center"/>
    </xf>
    <xf numFmtId="3" fontId="39" fillId="0" borderId="3" xfId="0" applyNumberFormat="1" applyFont="1" applyFill="1" applyBorder="1" applyAlignment="1">
      <alignment horizontal="right" vertical="center"/>
    </xf>
    <xf numFmtId="3" fontId="39" fillId="7" borderId="3" xfId="0" applyNumberFormat="1" applyFont="1" applyFill="1" applyBorder="1" applyAlignment="1">
      <alignment horizontal="right" vertical="center"/>
    </xf>
    <xf numFmtId="0" fontId="12" fillId="0" borderId="3" xfId="0" applyFont="1" applyBorder="1" applyAlignment="1">
      <alignment vertical="center"/>
    </xf>
    <xf numFmtId="0" fontId="35" fillId="0" borderId="0" xfId="0" applyFont="1" applyFill="1" applyAlignment="1"/>
    <xf numFmtId="9" fontId="32" fillId="7" borderId="0" xfId="0" applyNumberFormat="1" applyFont="1" applyFill="1" applyBorder="1" applyAlignment="1">
      <alignment horizontal="right" vertical="center"/>
    </xf>
    <xf numFmtId="9" fontId="32" fillId="7" borderId="1" xfId="0" applyNumberFormat="1" applyFont="1" applyFill="1" applyBorder="1" applyAlignment="1">
      <alignment horizontal="right" vertical="center"/>
    </xf>
    <xf numFmtId="0" fontId="25" fillId="7" borderId="0" xfId="0" applyFont="1" applyFill="1" applyBorder="1" applyAlignment="1">
      <alignment horizontal="center"/>
    </xf>
    <xf numFmtId="0" fontId="32" fillId="0" borderId="0" xfId="0" applyFont="1" applyFill="1" applyBorder="1" applyAlignment="1">
      <alignment horizontal="left" wrapText="1"/>
    </xf>
    <xf numFmtId="0" fontId="35" fillId="0" borderId="0" xfId="6" applyFont="1" applyAlignment="1"/>
    <xf numFmtId="0" fontId="35" fillId="5" borderId="0" xfId="6" applyFont="1" applyFill="1" applyAlignment="1"/>
    <xf numFmtId="0" fontId="2" fillId="0" borderId="0" xfId="6" applyFont="1" applyAlignment="1"/>
    <xf numFmtId="0" fontId="32" fillId="0" borderId="16" xfId="6" applyFont="1" applyFill="1" applyBorder="1" applyAlignment="1">
      <alignment horizontal="left" wrapText="1"/>
    </xf>
    <xf numFmtId="0" fontId="1" fillId="0" borderId="16" xfId="6" applyBorder="1" applyAlignment="1">
      <alignment horizontal="left" wrapText="1"/>
    </xf>
    <xf numFmtId="0" fontId="35" fillId="0" borderId="16" xfId="6" applyFont="1" applyBorder="1" applyAlignment="1"/>
    <xf numFmtId="0" fontId="35" fillId="5" borderId="16" xfId="6" applyFont="1" applyFill="1" applyBorder="1" applyAlignment="1"/>
    <xf numFmtId="0" fontId="2" fillId="0" borderId="16" xfId="6" applyFont="1" applyBorder="1" applyAlignment="1"/>
    <xf numFmtId="0" fontId="22" fillId="7" borderId="0" xfId="6" applyFont="1" applyFill="1" applyBorder="1" applyAlignment="1">
      <alignment wrapText="1"/>
    </xf>
    <xf numFmtId="0" fontId="35" fillId="0" borderId="0" xfId="6" applyFont="1" applyBorder="1" applyAlignment="1"/>
    <xf numFmtId="0" fontId="35" fillId="5" borderId="0" xfId="6" applyFont="1" applyFill="1" applyBorder="1" applyAlignment="1"/>
    <xf numFmtId="0" fontId="13" fillId="0" borderId="0" xfId="6" applyFont="1" applyBorder="1" applyAlignment="1"/>
    <xf numFmtId="0" fontId="25" fillId="7" borderId="1" xfId="6" applyFont="1" applyFill="1" applyBorder="1" applyAlignment="1">
      <alignment wrapText="1"/>
    </xf>
    <xf numFmtId="167" fontId="25" fillId="7" borderId="1" xfId="6" applyNumberFormat="1" applyFont="1" applyFill="1" applyBorder="1" applyAlignment="1">
      <alignment horizontal="right"/>
    </xf>
    <xf numFmtId="0" fontId="35" fillId="0" borderId="1" xfId="6" applyFont="1" applyBorder="1" applyAlignment="1"/>
    <xf numFmtId="0" fontId="35" fillId="5" borderId="1" xfId="6" applyFont="1" applyFill="1" applyBorder="1" applyAlignment="1"/>
    <xf numFmtId="0" fontId="13" fillId="0" borderId="1" xfId="6" applyFont="1" applyBorder="1" applyAlignment="1"/>
    <xf numFmtId="0" fontId="35" fillId="0" borderId="0" xfId="6" applyFont="1" applyFill="1" applyBorder="1" applyAlignment="1">
      <alignment wrapText="1"/>
    </xf>
    <xf numFmtId="3" fontId="35" fillId="0" borderId="0" xfId="6" applyNumberFormat="1" applyFont="1" applyFill="1" applyBorder="1" applyAlignment="1"/>
    <xf numFmtId="0" fontId="35" fillId="0" borderId="17" xfId="6" applyFont="1" applyBorder="1" applyAlignment="1">
      <alignment vertical="center"/>
    </xf>
    <xf numFmtId="0" fontId="35" fillId="5" borderId="17" xfId="6" applyFont="1" applyFill="1" applyBorder="1" applyAlignment="1">
      <alignment vertical="center"/>
    </xf>
    <xf numFmtId="0" fontId="4" fillId="0" borderId="17" xfId="6" applyFont="1" applyBorder="1" applyAlignment="1">
      <alignment vertical="center"/>
    </xf>
    <xf numFmtId="9" fontId="35" fillId="0" borderId="0" xfId="6" applyNumberFormat="1" applyFont="1" applyFill="1" applyBorder="1" applyAlignment="1">
      <alignment vertical="center"/>
    </xf>
    <xf numFmtId="0" fontId="35" fillId="0" borderId="0" xfId="6" applyFont="1" applyBorder="1" applyAlignment="1">
      <alignment vertical="center"/>
    </xf>
    <xf numFmtId="0" fontId="35" fillId="5" borderId="0" xfId="6" applyFont="1" applyFill="1" applyBorder="1" applyAlignment="1">
      <alignment vertical="center"/>
    </xf>
    <xf numFmtId="0" fontId="4" fillId="0" borderId="0" xfId="6" applyFont="1" applyBorder="1" applyAlignment="1">
      <alignment vertical="center"/>
    </xf>
    <xf numFmtId="0" fontId="32" fillId="0" borderId="16" xfId="6" applyFont="1" applyFill="1" applyBorder="1" applyAlignment="1">
      <alignment wrapText="1"/>
    </xf>
    <xf numFmtId="9" fontId="35" fillId="0" borderId="16" xfId="6" applyNumberFormat="1" applyFont="1" applyFill="1" applyBorder="1" applyAlignment="1">
      <alignment vertical="center"/>
    </xf>
    <xf numFmtId="0" fontId="35" fillId="0" borderId="16" xfId="6" applyFont="1" applyBorder="1" applyAlignment="1">
      <alignment vertical="center"/>
    </xf>
    <xf numFmtId="0" fontId="35" fillId="5" borderId="16" xfId="6" applyFont="1" applyFill="1" applyBorder="1" applyAlignment="1">
      <alignment vertical="center"/>
    </xf>
    <xf numFmtId="0" fontId="4" fillId="0" borderId="16" xfId="6" applyFont="1" applyBorder="1" applyAlignment="1">
      <alignment vertical="center"/>
    </xf>
    <xf numFmtId="0" fontId="25" fillId="7" borderId="0" xfId="6" applyFont="1" applyFill="1" applyBorder="1" applyAlignment="1"/>
    <xf numFmtId="0" fontId="25" fillId="7" borderId="0" xfId="6" applyFont="1" applyFill="1" applyBorder="1" applyAlignment="1">
      <alignment wrapText="1"/>
    </xf>
    <xf numFmtId="49" fontId="25" fillId="7" borderId="0" xfId="6" applyNumberFormat="1" applyFont="1" applyFill="1" applyBorder="1" applyAlignment="1" applyProtection="1">
      <alignment horizontal="right"/>
    </xf>
    <xf numFmtId="0" fontId="35" fillId="0" borderId="0" xfId="6" applyFont="1" applyAlignment="1">
      <alignment horizontal="right"/>
    </xf>
    <xf numFmtId="38" fontId="25" fillId="7" borderId="1" xfId="6" applyNumberFormat="1" applyFont="1" applyFill="1" applyBorder="1" applyAlignment="1" applyProtection="1">
      <alignment horizontal="left"/>
    </xf>
    <xf numFmtId="38" fontId="25" fillId="7" borderId="1" xfId="6" applyNumberFormat="1" applyFont="1" applyFill="1" applyBorder="1" applyAlignment="1" applyProtection="1">
      <alignment horizontal="left" wrapText="1"/>
    </xf>
    <xf numFmtId="0" fontId="25" fillId="7" borderId="1" xfId="6" applyNumberFormat="1" applyFont="1" applyFill="1" applyBorder="1" applyAlignment="1" applyProtection="1">
      <alignment horizontal="right"/>
    </xf>
    <xf numFmtId="3" fontId="35" fillId="0" borderId="0" xfId="0" applyNumberFormat="1" applyFont="1" applyFill="1" applyAlignment="1">
      <alignment horizontal="left" wrapText="1"/>
    </xf>
    <xf numFmtId="0" fontId="25" fillId="7" borderId="0" xfId="0" applyFont="1" applyFill="1" applyBorder="1" applyAlignment="1">
      <alignment horizontal="right" wrapText="1"/>
    </xf>
    <xf numFmtId="0" fontId="0" fillId="7" borderId="1" xfId="0" applyFill="1" applyBorder="1" applyAlignment="1"/>
    <xf numFmtId="0" fontId="1" fillId="0" borderId="0" xfId="6" applyBorder="1" applyAlignment="1">
      <alignment horizontal="left" wrapText="1"/>
    </xf>
    <xf numFmtId="0" fontId="2" fillId="0" borderId="0" xfId="6" applyFont="1" applyBorder="1" applyAlignment="1"/>
    <xf numFmtId="0" fontId="32" fillId="0" borderId="0" xfId="6" applyFont="1" applyFill="1" applyBorder="1" applyAlignment="1">
      <alignment wrapText="1"/>
    </xf>
    <xf numFmtId="0" fontId="0" fillId="0" borderId="0" xfId="0" applyAlignment="1"/>
    <xf numFmtId="0" fontId="25" fillId="7" borderId="0" xfId="0" applyNumberFormat="1" applyFont="1" applyFill="1" applyBorder="1" applyAlignment="1">
      <alignment horizontal="center"/>
    </xf>
    <xf numFmtId="0" fontId="35" fillId="7" borderId="0" xfId="6" applyFont="1" applyFill="1" applyAlignment="1"/>
    <xf numFmtId="38" fontId="22" fillId="7" borderId="11" xfId="4" applyNumberFormat="1" applyFont="1" applyFill="1" applyBorder="1" applyAlignment="1" applyProtection="1">
      <alignment wrapText="1"/>
    </xf>
    <xf numFmtId="0" fontId="25" fillId="7" borderId="11" xfId="4" applyNumberFormat="1" applyFont="1" applyFill="1" applyBorder="1" applyAlignment="1" applyProtection="1">
      <alignment horizontal="right"/>
    </xf>
    <xf numFmtId="0" fontId="1" fillId="7" borderId="0" xfId="6" applyFill="1" applyAlignment="1">
      <alignment horizontal="center"/>
    </xf>
    <xf numFmtId="0" fontId="0" fillId="0" borderId="0" xfId="0" applyBorder="1" applyAlignment="1"/>
    <xf numFmtId="4" fontId="35" fillId="0" borderId="16" xfId="4" applyNumberFormat="1" applyFont="1" applyFill="1" applyBorder="1" applyAlignment="1" applyProtection="1">
      <alignment horizontal="right"/>
    </xf>
    <xf numFmtId="0" fontId="9" fillId="0" borderId="16" xfId="0" applyFont="1" applyBorder="1" applyAlignment="1"/>
    <xf numFmtId="38" fontId="35" fillId="0" borderId="16" xfId="4" applyNumberFormat="1" applyFont="1" applyFill="1" applyBorder="1" applyAlignment="1" applyProtection="1">
      <alignment horizontal="left" wrapText="1" indent="1"/>
    </xf>
    <xf numFmtId="4" fontId="35" fillId="7" borderId="16" xfId="4" applyNumberFormat="1" applyFont="1" applyFill="1" applyBorder="1" applyAlignment="1" applyProtection="1">
      <alignment horizontal="right"/>
    </xf>
    <xf numFmtId="0" fontId="32" fillId="0" borderId="0" xfId="6" applyFont="1" applyFill="1" applyAlignment="1">
      <alignment wrapText="1"/>
    </xf>
    <xf numFmtId="0" fontId="35" fillId="0" borderId="0" xfId="6" applyFont="1" applyAlignment="1">
      <alignment wrapText="1"/>
    </xf>
    <xf numFmtId="0" fontId="35" fillId="0" borderId="2" xfId="6" applyFont="1" applyBorder="1" applyAlignment="1">
      <alignment wrapText="1"/>
    </xf>
    <xf numFmtId="0" fontId="35" fillId="0" borderId="2" xfId="6" applyFont="1" applyBorder="1" applyAlignment="1">
      <alignment horizontal="right"/>
    </xf>
    <xf numFmtId="0" fontId="35" fillId="0" borderId="2" xfId="6" applyFont="1" applyBorder="1"/>
    <xf numFmtId="0" fontId="35" fillId="0" borderId="2" xfId="6" applyFont="1" applyFill="1" applyBorder="1"/>
    <xf numFmtId="0" fontId="35" fillId="0" borderId="2" xfId="6" applyFont="1" applyBorder="1" applyAlignment="1"/>
    <xf numFmtId="0" fontId="2" fillId="0" borderId="2" xfId="6" applyFont="1" applyBorder="1" applyAlignment="1"/>
    <xf numFmtId="0" fontId="2" fillId="0" borderId="1" xfId="6" applyFont="1" applyBorder="1" applyAlignment="1"/>
    <xf numFmtId="0" fontId="35" fillId="0" borderId="0" xfId="6" applyFont="1" applyFill="1" applyBorder="1"/>
    <xf numFmtId="0" fontId="35" fillId="0" borderId="0" xfId="6" applyFont="1"/>
    <xf numFmtId="0" fontId="35" fillId="0" borderId="0" xfId="6" applyFont="1" applyFill="1" applyBorder="1" applyAlignment="1"/>
    <xf numFmtId="0" fontId="1" fillId="0" borderId="0" xfId="6" applyFont="1" applyBorder="1" applyAlignment="1"/>
    <xf numFmtId="0" fontId="1" fillId="0" borderId="1" xfId="6" applyFont="1" applyBorder="1" applyAlignment="1"/>
    <xf numFmtId="3" fontId="35" fillId="0" borderId="0" xfId="6" applyNumberFormat="1" applyFont="1" applyAlignment="1"/>
    <xf numFmtId="3" fontId="32" fillId="0" borderId="0" xfId="6" applyNumberFormat="1" applyFont="1" applyFill="1" applyAlignment="1">
      <alignment wrapText="1"/>
    </xf>
    <xf numFmtId="3" fontId="32" fillId="0" borderId="0" xfId="6" applyNumberFormat="1" applyFont="1" applyFill="1" applyAlignment="1" applyProtection="1">
      <alignment horizontal="left" wrapText="1"/>
    </xf>
    <xf numFmtId="3" fontId="35" fillId="0" borderId="0" xfId="6" applyNumberFormat="1" applyFont="1" applyFill="1" applyAlignment="1" applyProtection="1">
      <alignment horizontal="left"/>
    </xf>
    <xf numFmtId="3" fontId="32" fillId="0" borderId="1" xfId="6" applyNumberFormat="1" applyFont="1" applyFill="1" applyBorder="1" applyAlignment="1" applyProtection="1">
      <alignment horizontal="left" vertical="center" wrapText="1"/>
    </xf>
    <xf numFmtId="0" fontId="35" fillId="0" borderId="0" xfId="6" applyFont="1" applyFill="1"/>
    <xf numFmtId="3" fontId="32" fillId="0" borderId="0" xfId="6" applyNumberFormat="1" applyFont="1" applyFill="1" applyAlignment="1" applyProtection="1">
      <alignment horizontal="right"/>
    </xf>
    <xf numFmtId="3" fontId="25" fillId="7" borderId="0" xfId="6" quotePrefix="1" applyNumberFormat="1" applyFont="1" applyFill="1" applyBorder="1" applyAlignment="1" applyProtection="1">
      <alignment horizontal="right"/>
    </xf>
    <xf numFmtId="1" fontId="25" fillId="7" borderId="1" xfId="6" applyNumberFormat="1" applyFont="1" applyFill="1" applyBorder="1" applyAlignment="1" applyProtection="1">
      <alignment horizontal="right"/>
    </xf>
    <xf numFmtId="0" fontId="35" fillId="7" borderId="0" xfId="6" applyFont="1" applyFill="1"/>
    <xf numFmtId="3" fontId="35" fillId="7" borderId="0" xfId="6" applyNumberFormat="1" applyFont="1" applyFill="1" applyAlignment="1" applyProtection="1">
      <alignment horizontal="left"/>
    </xf>
    <xf numFmtId="3" fontId="32" fillId="7" borderId="0" xfId="6" applyNumberFormat="1" applyFont="1" applyFill="1" applyAlignment="1" applyProtection="1">
      <alignment horizontal="right"/>
    </xf>
    <xf numFmtId="3" fontId="22" fillId="7" borderId="0" xfId="6" applyNumberFormat="1" applyFont="1" applyFill="1" applyBorder="1" applyAlignment="1">
      <alignment wrapText="1"/>
    </xf>
    <xf numFmtId="0" fontId="2" fillId="7" borderId="0" xfId="6" applyFont="1" applyFill="1" applyBorder="1" applyAlignment="1"/>
    <xf numFmtId="3" fontId="25" fillId="7" borderId="1" xfId="6" applyNumberFormat="1" applyFont="1" applyFill="1" applyBorder="1" applyAlignment="1" applyProtection="1">
      <alignment horizontal="left" wrapText="1"/>
    </xf>
    <xf numFmtId="0" fontId="2" fillId="7" borderId="1" xfId="6" applyFont="1" applyFill="1" applyBorder="1" applyAlignment="1"/>
    <xf numFmtId="38" fontId="25" fillId="7" borderId="0" xfId="6" applyNumberFormat="1" applyFont="1" applyFill="1" applyBorder="1" applyAlignment="1" applyProtection="1">
      <alignment wrapText="1"/>
    </xf>
    <xf numFmtId="0" fontId="32" fillId="7" borderId="0" xfId="6" applyFont="1" applyFill="1" applyBorder="1" applyAlignment="1">
      <alignment horizontal="center"/>
    </xf>
    <xf numFmtId="0" fontId="25" fillId="7" borderId="1" xfId="6" applyFont="1" applyFill="1" applyBorder="1" applyAlignment="1">
      <alignment horizontal="right"/>
    </xf>
    <xf numFmtId="0" fontId="32" fillId="7" borderId="1" xfId="6" applyFont="1" applyFill="1" applyBorder="1" applyAlignment="1">
      <alignment horizontal="right"/>
    </xf>
    <xf numFmtId="38" fontId="22" fillId="7" borderId="0" xfId="6" applyNumberFormat="1" applyFont="1" applyFill="1" applyBorder="1" applyAlignment="1" applyProtection="1">
      <alignment wrapText="1"/>
    </xf>
    <xf numFmtId="38" fontId="17" fillId="0" borderId="0" xfId="0" applyNumberFormat="1" applyFont="1" applyFill="1" applyAlignment="1" applyProtection="1">
      <alignment horizontal="left" wrapText="1"/>
    </xf>
    <xf numFmtId="38" fontId="35" fillId="2" borderId="16" xfId="4" applyNumberFormat="1" applyFont="1" applyFill="1" applyBorder="1" applyAlignment="1" applyProtection="1">
      <alignment horizontal="left" vertical="center" wrapText="1"/>
    </xf>
    <xf numFmtId="0" fontId="35" fillId="0" borderId="0" xfId="0" applyFont="1" applyAlignment="1">
      <alignment vertical="center" wrapText="1"/>
    </xf>
    <xf numFmtId="38" fontId="35" fillId="0" borderId="0" xfId="4" quotePrefix="1" applyNumberFormat="1" applyFont="1" applyFill="1" applyBorder="1" applyAlignment="1" applyProtection="1">
      <alignment vertical="center" wrapText="1"/>
    </xf>
    <xf numFmtId="38" fontId="35" fillId="0" borderId="16" xfId="4" applyNumberFormat="1" applyFont="1" applyFill="1" applyBorder="1" applyAlignment="1" applyProtection="1">
      <alignment vertical="center" wrapText="1"/>
    </xf>
    <xf numFmtId="0" fontId="25" fillId="7" borderId="0" xfId="0" applyNumberFormat="1" applyFont="1" applyFill="1" applyBorder="1" applyAlignment="1">
      <alignment horizontal="center"/>
    </xf>
    <xf numFmtId="0" fontId="32" fillId="0" borderId="0" xfId="6" applyFont="1" applyFill="1" applyBorder="1" applyAlignment="1">
      <alignment horizontal="left" wrapText="1"/>
    </xf>
    <xf numFmtId="0" fontId="1" fillId="0" borderId="0" xfId="6" applyAlignment="1">
      <alignment horizontal="left" wrapText="1"/>
    </xf>
    <xf numFmtId="165" fontId="35" fillId="0" borderId="17" xfId="6" applyNumberFormat="1" applyFont="1" applyFill="1" applyBorder="1" applyAlignment="1">
      <alignment vertical="center"/>
    </xf>
    <xf numFmtId="38" fontId="16" fillId="0" borderId="0" xfId="0" applyNumberFormat="1" applyFont="1" applyFill="1" applyBorder="1" applyAlignment="1" applyProtection="1">
      <alignment horizontal="left" vertical="center" wrapText="1"/>
    </xf>
    <xf numFmtId="3" fontId="16" fillId="0" borderId="0" xfId="0" applyNumberFormat="1" applyFont="1" applyFill="1" applyBorder="1" applyAlignment="1">
      <alignment horizontal="right" vertical="center"/>
    </xf>
    <xf numFmtId="3" fontId="16" fillId="7" borderId="0" xfId="0" applyNumberFormat="1" applyFont="1" applyFill="1" applyBorder="1" applyAlignment="1">
      <alignment horizontal="right" vertical="center"/>
    </xf>
    <xf numFmtId="9" fontId="16" fillId="0" borderId="0" xfId="0" applyNumberFormat="1" applyFont="1" applyFill="1" applyBorder="1" applyAlignment="1">
      <alignment horizontal="right" vertical="center"/>
    </xf>
    <xf numFmtId="9" fontId="16" fillId="0" borderId="0" xfId="0" applyNumberFormat="1" applyFont="1" applyFill="1" applyBorder="1" applyAlignment="1">
      <alignment vertical="center"/>
    </xf>
    <xf numFmtId="0" fontId="16" fillId="0" borderId="0" xfId="0" applyFont="1" applyBorder="1" applyAlignment="1">
      <alignment vertical="center"/>
    </xf>
    <xf numFmtId="0" fontId="9" fillId="4" borderId="0" xfId="0" applyFont="1" applyFill="1" applyAlignment="1">
      <alignment vertical="center"/>
    </xf>
    <xf numFmtId="0" fontId="7" fillId="0" borderId="0" xfId="0" applyFont="1" applyAlignment="1">
      <alignment vertical="center"/>
    </xf>
    <xf numFmtId="9" fontId="7" fillId="0" borderId="0" xfId="0" applyNumberFormat="1" applyFont="1" applyAlignment="1">
      <alignment vertical="center"/>
    </xf>
    <xf numFmtId="38" fontId="16" fillId="0" borderId="1" xfId="0" applyNumberFormat="1" applyFont="1" applyFill="1" applyBorder="1" applyAlignment="1" applyProtection="1">
      <alignment horizontal="left" vertical="center" wrapText="1"/>
    </xf>
    <xf numFmtId="3" fontId="16" fillId="0" borderId="1" xfId="0" applyNumberFormat="1" applyFont="1" applyFill="1" applyBorder="1" applyAlignment="1">
      <alignment horizontal="right" vertical="center"/>
    </xf>
    <xf numFmtId="3" fontId="16" fillId="7" borderId="1" xfId="0" applyNumberFormat="1" applyFont="1" applyFill="1" applyBorder="1" applyAlignment="1">
      <alignment horizontal="right" vertical="center"/>
    </xf>
    <xf numFmtId="9" fontId="16" fillId="0" borderId="1" xfId="0" applyNumberFormat="1" applyFont="1" applyFill="1" applyBorder="1" applyAlignment="1">
      <alignment horizontal="right" vertical="center"/>
    </xf>
    <xf numFmtId="9" fontId="16" fillId="0" borderId="1" xfId="0" applyNumberFormat="1" applyFont="1" applyFill="1" applyBorder="1" applyAlignment="1">
      <alignment vertical="center"/>
    </xf>
    <xf numFmtId="9" fontId="16" fillId="0" borderId="1" xfId="5" applyFont="1" applyFill="1" applyBorder="1" applyAlignment="1">
      <alignment horizontal="right" vertical="center"/>
    </xf>
    <xf numFmtId="0" fontId="16" fillId="0" borderId="1" xfId="0" applyFont="1" applyBorder="1" applyAlignment="1">
      <alignment vertical="center"/>
    </xf>
    <xf numFmtId="0" fontId="9" fillId="3" borderId="1" xfId="0" applyFont="1" applyFill="1" applyBorder="1" applyAlignment="1">
      <alignment vertical="center"/>
    </xf>
    <xf numFmtId="0" fontId="9" fillId="4" borderId="1" xfId="0" applyFont="1" applyFill="1" applyBorder="1" applyAlignment="1">
      <alignment vertical="center"/>
    </xf>
    <xf numFmtId="0" fontId="7" fillId="0" borderId="1" xfId="0" applyFont="1" applyBorder="1" applyAlignment="1">
      <alignment vertical="center"/>
    </xf>
    <xf numFmtId="9" fontId="7" fillId="0" borderId="1" xfId="0" applyNumberFormat="1" applyFont="1" applyBorder="1" applyAlignment="1">
      <alignment vertical="center"/>
    </xf>
    <xf numFmtId="38" fontId="17" fillId="0" borderId="0" xfId="0" applyNumberFormat="1" applyFont="1" applyFill="1" applyBorder="1" applyAlignment="1" applyProtection="1">
      <alignment horizontal="left" vertical="center"/>
    </xf>
    <xf numFmtId="3" fontId="9" fillId="4" borderId="0" xfId="0" applyNumberFormat="1" applyFont="1" applyFill="1" applyAlignment="1">
      <alignment vertical="center"/>
    </xf>
    <xf numFmtId="165" fontId="16" fillId="0" borderId="0" xfId="5" applyNumberFormat="1" applyFont="1" applyFill="1" applyBorder="1" applyAlignment="1">
      <alignment horizontal="right" vertical="center"/>
    </xf>
    <xf numFmtId="165" fontId="16" fillId="7" borderId="0" xfId="5" applyNumberFormat="1" applyFont="1" applyFill="1" applyBorder="1" applyAlignment="1">
      <alignment horizontal="right" vertical="center"/>
    </xf>
    <xf numFmtId="165" fontId="16" fillId="7" borderId="0" xfId="0" applyNumberFormat="1" applyFont="1" applyFill="1" applyBorder="1" applyAlignment="1">
      <alignment horizontal="right" vertical="center"/>
    </xf>
    <xf numFmtId="9" fontId="16" fillId="7" borderId="0" xfId="0" applyNumberFormat="1" applyFont="1" applyFill="1" applyBorder="1" applyAlignment="1">
      <alignment horizontal="right" vertical="center"/>
    </xf>
    <xf numFmtId="3" fontId="16" fillId="0" borderId="0" xfId="0" applyNumberFormat="1" applyFont="1" applyFill="1" applyBorder="1" applyAlignment="1" applyProtection="1">
      <alignment horizontal="right" vertical="center"/>
    </xf>
    <xf numFmtId="3" fontId="16" fillId="7" borderId="0" xfId="0" applyNumberFormat="1" applyFont="1" applyFill="1" applyBorder="1" applyAlignment="1" applyProtection="1">
      <alignment horizontal="right" vertical="center"/>
    </xf>
    <xf numFmtId="3" fontId="16" fillId="0" borderId="1" xfId="0" applyNumberFormat="1" applyFont="1" applyFill="1" applyBorder="1" applyAlignment="1" applyProtection="1">
      <alignment horizontal="right" vertical="center"/>
    </xf>
    <xf numFmtId="3" fontId="16" fillId="7" borderId="1" xfId="0" applyNumberFormat="1" applyFont="1" applyFill="1" applyBorder="1" applyAlignment="1" applyProtection="1">
      <alignment horizontal="right" vertical="center"/>
    </xf>
    <xf numFmtId="38" fontId="17" fillId="0" borderId="0" xfId="0" applyNumberFormat="1" applyFont="1" applyFill="1" applyBorder="1" applyAlignment="1" applyProtection="1">
      <alignment horizontal="left" vertical="center" wrapText="1"/>
    </xf>
    <xf numFmtId="38" fontId="16" fillId="0" borderId="1" xfId="0" applyNumberFormat="1" applyFont="1" applyFill="1" applyBorder="1" applyAlignment="1" applyProtection="1">
      <alignment horizontal="left" vertical="center"/>
    </xf>
    <xf numFmtId="3" fontId="18" fillId="0" borderId="1" xfId="0" applyNumberFormat="1" applyFont="1" applyFill="1" applyBorder="1" applyAlignment="1">
      <alignment horizontal="left" vertical="center"/>
    </xf>
    <xf numFmtId="0" fontId="17" fillId="0" borderId="0" xfId="0" applyFont="1" applyBorder="1" applyAlignment="1">
      <alignment vertical="center"/>
    </xf>
    <xf numFmtId="0" fontId="14" fillId="0" borderId="0" xfId="0" applyFont="1" applyAlignment="1">
      <alignment vertical="center"/>
    </xf>
    <xf numFmtId="0" fontId="14" fillId="5" borderId="0" xfId="0" applyFont="1" applyFill="1" applyAlignment="1">
      <alignment vertical="center"/>
    </xf>
    <xf numFmtId="0" fontId="21" fillId="0" borderId="0" xfId="0" applyFont="1" applyAlignment="1">
      <alignment vertical="center"/>
    </xf>
    <xf numFmtId="9" fontId="21" fillId="0" borderId="0" xfId="0" applyNumberFormat="1" applyFont="1" applyAlignment="1">
      <alignment vertical="center"/>
    </xf>
    <xf numFmtId="9" fontId="16" fillId="0" borderId="0" xfId="5" applyFont="1" applyFill="1" applyBorder="1" applyAlignment="1">
      <alignment horizontal="right" vertical="center"/>
    </xf>
    <xf numFmtId="38" fontId="17" fillId="0" borderId="4" xfId="0" applyNumberFormat="1" applyFont="1" applyFill="1" applyBorder="1" applyAlignment="1" applyProtection="1">
      <alignment horizontal="left" vertical="center"/>
    </xf>
    <xf numFmtId="3" fontId="16" fillId="0" borderId="4" xfId="0" applyNumberFormat="1" applyFont="1" applyFill="1" applyBorder="1" applyAlignment="1">
      <alignment horizontal="right" vertical="center"/>
    </xf>
    <xf numFmtId="3" fontId="16" fillId="7" borderId="4" xfId="0" applyNumberFormat="1" applyFont="1" applyFill="1" applyBorder="1" applyAlignment="1">
      <alignment horizontal="right" vertical="center"/>
    </xf>
    <xf numFmtId="9" fontId="16" fillId="0" borderId="4" xfId="0" applyNumberFormat="1" applyFont="1" applyFill="1" applyBorder="1" applyAlignment="1">
      <alignment horizontal="right" vertical="center"/>
    </xf>
    <xf numFmtId="9" fontId="16" fillId="0" borderId="4" xfId="0" applyNumberFormat="1" applyFont="1" applyFill="1" applyBorder="1" applyAlignment="1">
      <alignment vertical="center"/>
    </xf>
    <xf numFmtId="9" fontId="16" fillId="0" borderId="4" xfId="5" applyFont="1" applyFill="1" applyBorder="1" applyAlignment="1">
      <alignment horizontal="right" vertical="center"/>
    </xf>
    <xf numFmtId="0" fontId="17" fillId="0" borderId="4" xfId="0" applyFont="1" applyBorder="1" applyAlignment="1">
      <alignment vertical="center"/>
    </xf>
    <xf numFmtId="0" fontId="14" fillId="0" borderId="4" xfId="0" applyFont="1" applyBorder="1" applyAlignment="1">
      <alignment vertical="center"/>
    </xf>
    <xf numFmtId="0" fontId="14" fillId="5" borderId="4" xfId="0" applyFont="1" applyFill="1" applyBorder="1" applyAlignment="1">
      <alignment vertical="center"/>
    </xf>
    <xf numFmtId="0" fontId="21" fillId="0" borderId="4" xfId="0" applyFont="1" applyBorder="1" applyAlignment="1">
      <alignment vertical="center"/>
    </xf>
    <xf numFmtId="9" fontId="21" fillId="0" borderId="4" xfId="0" applyNumberFormat="1" applyFont="1" applyBorder="1" applyAlignment="1">
      <alignment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right" vertical="center"/>
    </xf>
    <xf numFmtId="0" fontId="16" fillId="7" borderId="0" xfId="0" applyFont="1" applyFill="1" applyBorder="1" applyAlignment="1">
      <alignment horizontal="right" vertical="center"/>
    </xf>
    <xf numFmtId="0" fontId="16" fillId="0" borderId="0" xfId="0" applyFont="1" applyFill="1" applyBorder="1" applyAlignment="1">
      <alignment vertical="center"/>
    </xf>
    <xf numFmtId="0" fontId="17" fillId="2" borderId="0" xfId="0" applyFont="1" applyFill="1" applyAlignment="1">
      <alignment vertical="center" wrapText="1"/>
    </xf>
    <xf numFmtId="3" fontId="16" fillId="2" borderId="0" xfId="0" applyNumberFormat="1" applyFont="1" applyFill="1" applyAlignment="1">
      <alignment horizontal="right" vertical="center"/>
    </xf>
    <xf numFmtId="3" fontId="16" fillId="7" borderId="0" xfId="0" applyNumberFormat="1" applyFont="1" applyFill="1" applyAlignment="1">
      <alignment horizontal="right" vertical="center"/>
    </xf>
    <xf numFmtId="0" fontId="16" fillId="2" borderId="0" xfId="0" applyFont="1" applyFill="1" applyAlignment="1">
      <alignment vertical="center"/>
    </xf>
    <xf numFmtId="3" fontId="16" fillId="0" borderId="0" xfId="0" applyNumberFormat="1" applyFont="1" applyFill="1" applyAlignment="1">
      <alignment horizontal="right" vertical="center"/>
    </xf>
    <xf numFmtId="0" fontId="17" fillId="0" borderId="0" xfId="0" applyFont="1" applyAlignment="1">
      <alignment vertical="center"/>
    </xf>
    <xf numFmtId="0" fontId="10" fillId="0" borderId="0" xfId="0" applyFont="1" applyAlignment="1">
      <alignment vertical="center"/>
    </xf>
    <xf numFmtId="1" fontId="10" fillId="0" borderId="0" xfId="0" applyNumberFormat="1" applyFont="1" applyAlignment="1">
      <alignment vertical="center"/>
    </xf>
    <xf numFmtId="0" fontId="16" fillId="2" borderId="0" xfId="0" applyFont="1" applyFill="1" applyAlignment="1">
      <alignment vertical="center" wrapText="1"/>
    </xf>
    <xf numFmtId="0" fontId="16" fillId="2" borderId="0" xfId="0" applyFont="1" applyFill="1" applyAlignment="1">
      <alignment horizontal="right" vertical="center"/>
    </xf>
    <xf numFmtId="0" fontId="16" fillId="7" borderId="0" xfId="0" applyFont="1" applyFill="1" applyAlignment="1">
      <alignment horizontal="right" vertical="center"/>
    </xf>
    <xf numFmtId="0" fontId="16" fillId="0" borderId="0" xfId="0" applyFont="1" applyFill="1" applyAlignment="1">
      <alignment horizontal="right" vertical="center"/>
    </xf>
    <xf numFmtId="0" fontId="16" fillId="0" borderId="0" xfId="0" applyFont="1" applyAlignment="1">
      <alignment vertical="center"/>
    </xf>
    <xf numFmtId="1" fontId="9" fillId="0" borderId="0" xfId="0" applyNumberFormat="1" applyFont="1" applyAlignment="1">
      <alignment vertical="center"/>
    </xf>
    <xf numFmtId="3" fontId="17" fillId="2" borderId="0" xfId="0" applyNumberFormat="1" applyFont="1" applyFill="1" applyAlignment="1">
      <alignment horizontal="right" vertical="center"/>
    </xf>
    <xf numFmtId="0" fontId="17" fillId="7" borderId="0" xfId="0" applyFont="1" applyFill="1" applyAlignment="1">
      <alignment horizontal="right" vertical="center"/>
    </xf>
    <xf numFmtId="0" fontId="17" fillId="0" borderId="0" xfId="0" applyFont="1" applyFill="1" applyBorder="1" applyAlignment="1">
      <alignment vertical="center"/>
    </xf>
    <xf numFmtId="0" fontId="17" fillId="2" borderId="0" xfId="0" applyFont="1" applyFill="1" applyAlignment="1">
      <alignment vertical="center"/>
    </xf>
    <xf numFmtId="0" fontId="17" fillId="0" borderId="0" xfId="0" applyFont="1" applyFill="1" applyAlignment="1">
      <alignment horizontal="right" vertical="center"/>
    </xf>
    <xf numFmtId="0" fontId="16" fillId="2" borderId="0" xfId="3" applyFont="1" applyFill="1" applyAlignment="1">
      <alignment vertical="center" wrapText="1"/>
    </xf>
    <xf numFmtId="0" fontId="16" fillId="0" borderId="0" xfId="0" applyFont="1" applyFill="1" applyAlignment="1">
      <alignment vertical="center"/>
    </xf>
    <xf numFmtId="0" fontId="16" fillId="2" borderId="0" xfId="0" applyFont="1" applyFill="1" applyBorder="1" applyAlignment="1">
      <alignment vertical="center" wrapText="1"/>
    </xf>
    <xf numFmtId="49" fontId="16" fillId="2" borderId="0" xfId="3" applyNumberFormat="1" applyFont="1" applyFill="1" applyAlignment="1">
      <alignment vertical="center" wrapText="1"/>
    </xf>
    <xf numFmtId="0" fontId="16" fillId="0" borderId="0" xfId="3" applyFont="1" applyFill="1" applyAlignment="1">
      <alignment vertical="center" wrapText="1"/>
    </xf>
    <xf numFmtId="3" fontId="16" fillId="2" borderId="0" xfId="0" applyNumberFormat="1" applyFont="1" applyFill="1" applyBorder="1" applyAlignment="1">
      <alignment horizontal="right" vertical="center"/>
    </xf>
    <xf numFmtId="0" fontId="16" fillId="2" borderId="0" xfId="0" applyFont="1" applyFill="1" applyBorder="1" applyAlignment="1">
      <alignment vertical="center"/>
    </xf>
    <xf numFmtId="0" fontId="15" fillId="0" borderId="0" xfId="0" applyFont="1" applyBorder="1" applyAlignment="1">
      <alignment vertical="center"/>
    </xf>
    <xf numFmtId="0" fontId="15" fillId="5" borderId="0" xfId="0" applyFont="1" applyFill="1" applyBorder="1" applyAlignment="1">
      <alignment vertical="center"/>
    </xf>
    <xf numFmtId="0" fontId="9" fillId="0" borderId="0" xfId="0" applyFont="1" applyBorder="1" applyAlignment="1">
      <alignment vertical="center"/>
    </xf>
    <xf numFmtId="1" fontId="9" fillId="0" borderId="0" xfId="0" applyNumberFormat="1" applyFont="1" applyBorder="1" applyAlignment="1">
      <alignment vertical="center"/>
    </xf>
    <xf numFmtId="0" fontId="7" fillId="0" borderId="0" xfId="0" applyFont="1" applyBorder="1" applyAlignment="1">
      <alignment vertical="center"/>
    </xf>
    <xf numFmtId="49" fontId="17" fillId="2" borderId="1" xfId="3" applyNumberFormat="1" applyFont="1" applyFill="1" applyBorder="1" applyAlignment="1">
      <alignment vertical="center" wrapText="1"/>
    </xf>
    <xf numFmtId="3" fontId="16" fillId="2" borderId="1" xfId="0" applyNumberFormat="1" applyFont="1" applyFill="1" applyBorder="1" applyAlignment="1">
      <alignment horizontal="right" vertical="center"/>
    </xf>
    <xf numFmtId="0" fontId="16" fillId="2" borderId="1" xfId="0" applyFont="1" applyFill="1" applyBorder="1" applyAlignment="1">
      <alignment vertical="center"/>
    </xf>
    <xf numFmtId="3" fontId="17" fillId="2" borderId="1" xfId="0" applyNumberFormat="1" applyFont="1" applyFill="1" applyBorder="1" applyAlignment="1">
      <alignment horizontal="right" vertical="center"/>
    </xf>
    <xf numFmtId="0" fontId="17" fillId="0" borderId="1" xfId="0" applyFont="1" applyBorder="1" applyAlignment="1">
      <alignment vertical="center"/>
    </xf>
    <xf numFmtId="0" fontId="14" fillId="0" borderId="1" xfId="0" applyFont="1" applyBorder="1" applyAlignment="1">
      <alignment vertical="center"/>
    </xf>
    <xf numFmtId="0" fontId="14" fillId="5" borderId="1" xfId="0" applyFont="1" applyFill="1" applyBorder="1" applyAlignment="1">
      <alignment vertical="center"/>
    </xf>
    <xf numFmtId="0" fontId="21" fillId="0" borderId="1" xfId="0" applyFont="1" applyBorder="1" applyAlignment="1">
      <alignment vertical="center"/>
    </xf>
    <xf numFmtId="0" fontId="10" fillId="0" borderId="1" xfId="0" applyFont="1" applyBorder="1" applyAlignment="1">
      <alignment vertical="center"/>
    </xf>
    <xf numFmtId="1" fontId="10" fillId="0" borderId="1" xfId="0" applyNumberFormat="1" applyFont="1" applyBorder="1" applyAlignment="1">
      <alignment vertical="center"/>
    </xf>
    <xf numFmtId="38" fontId="17" fillId="2" borderId="4" xfId="0" applyNumberFormat="1" applyFont="1" applyFill="1" applyBorder="1" applyAlignment="1" applyProtection="1">
      <alignment horizontal="left" vertical="center"/>
    </xf>
    <xf numFmtId="3" fontId="16" fillId="2" borderId="4" xfId="0" applyNumberFormat="1" applyFont="1" applyFill="1" applyBorder="1" applyAlignment="1">
      <alignment horizontal="right" vertical="center"/>
    </xf>
    <xf numFmtId="9" fontId="16" fillId="2" borderId="4" xfId="0" applyNumberFormat="1" applyFont="1" applyFill="1" applyBorder="1" applyAlignment="1">
      <alignment vertical="center"/>
    </xf>
    <xf numFmtId="3" fontId="17" fillId="2" borderId="4" xfId="0" applyNumberFormat="1" applyFont="1" applyFill="1" applyBorder="1" applyAlignment="1">
      <alignment horizontal="right" vertical="center"/>
    </xf>
    <xf numFmtId="1" fontId="21" fillId="0" borderId="4" xfId="0" applyNumberFormat="1" applyFont="1" applyBorder="1" applyAlignment="1">
      <alignment vertical="center"/>
    </xf>
    <xf numFmtId="0" fontId="17" fillId="2" borderId="0" xfId="3" applyFont="1" applyFill="1" applyBorder="1" applyAlignment="1">
      <alignment vertical="center" wrapText="1"/>
    </xf>
    <xf numFmtId="0" fontId="16" fillId="2" borderId="0" xfId="3"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vertical="center" wrapText="1"/>
    </xf>
    <xf numFmtId="38" fontId="17" fillId="0" borderId="0" xfId="0" applyNumberFormat="1" applyFont="1" applyFill="1" applyAlignment="1" applyProtection="1">
      <alignment horizontal="left" vertical="center"/>
    </xf>
    <xf numFmtId="38" fontId="17" fillId="0" borderId="0" xfId="0" applyNumberFormat="1" applyFont="1" applyFill="1" applyAlignment="1" applyProtection="1">
      <alignment horizontal="left" vertical="center" wrapText="1"/>
    </xf>
    <xf numFmtId="38" fontId="16" fillId="0" borderId="0" xfId="0" applyNumberFormat="1" applyFont="1" applyFill="1" applyAlignment="1" applyProtection="1">
      <alignment horizontal="left" vertical="center"/>
    </xf>
    <xf numFmtId="38" fontId="16" fillId="0" borderId="0" xfId="0" applyNumberFormat="1" applyFont="1" applyFill="1" applyAlignment="1" applyProtection="1">
      <alignment horizontal="left" vertical="center" wrapText="1"/>
    </xf>
    <xf numFmtId="0" fontId="16" fillId="7" borderId="0" xfId="0" applyFont="1" applyFill="1" applyAlignment="1">
      <alignment vertical="center"/>
    </xf>
    <xf numFmtId="3" fontId="16" fillId="0" borderId="0" xfId="0" quotePrefix="1" applyNumberFormat="1" applyFont="1" applyFill="1" applyBorder="1" applyAlignment="1" applyProtection="1">
      <alignment horizontal="right" vertical="center"/>
    </xf>
    <xf numFmtId="3" fontId="16" fillId="7" borderId="0" xfId="0" quotePrefix="1" applyNumberFormat="1" applyFont="1" applyFill="1" applyBorder="1" applyAlignment="1" applyProtection="1">
      <alignment horizontal="right" vertical="center"/>
    </xf>
    <xf numFmtId="167" fontId="16" fillId="0" borderId="0" xfId="0" applyNumberFormat="1" applyFont="1" applyFill="1" applyAlignment="1" applyProtection="1">
      <alignment horizontal="right" vertical="center"/>
    </xf>
    <xf numFmtId="3" fontId="16" fillId="0" borderId="1" xfId="0" quotePrefix="1" applyNumberFormat="1" applyFont="1" applyFill="1" applyBorder="1" applyAlignment="1" applyProtection="1">
      <alignment horizontal="right" vertical="center"/>
    </xf>
    <xf numFmtId="3" fontId="16" fillId="7" borderId="1" xfId="0" quotePrefix="1" applyNumberFormat="1" applyFont="1" applyFill="1" applyBorder="1" applyAlignment="1" applyProtection="1">
      <alignment horizontal="right" vertical="center"/>
    </xf>
    <xf numFmtId="0" fontId="9" fillId="0" borderId="1" xfId="0" applyFont="1" applyBorder="1" applyAlignment="1">
      <alignment vertical="center"/>
    </xf>
    <xf numFmtId="38" fontId="17" fillId="0" borderId="0" xfId="0" applyNumberFormat="1" applyFont="1" applyFill="1" applyAlignment="1">
      <alignment vertical="center"/>
    </xf>
    <xf numFmtId="38" fontId="17" fillId="0" borderId="0" xfId="0" applyNumberFormat="1" applyFont="1" applyFill="1" applyAlignment="1">
      <alignment vertical="center" wrapText="1"/>
    </xf>
    <xf numFmtId="3" fontId="16" fillId="0" borderId="0" xfId="0" quotePrefix="1" applyNumberFormat="1" applyFont="1" applyFill="1" applyAlignment="1" applyProtection="1">
      <alignment horizontal="right" vertical="center"/>
    </xf>
    <xf numFmtId="3" fontId="16" fillId="7" borderId="0" xfId="0" quotePrefix="1" applyNumberFormat="1" applyFont="1" applyFill="1" applyAlignment="1" applyProtection="1">
      <alignment horizontal="right" vertical="center"/>
    </xf>
    <xf numFmtId="166" fontId="16" fillId="0" borderId="0" xfId="0" applyNumberFormat="1" applyFont="1" applyFill="1" applyAlignment="1" applyProtection="1">
      <alignment horizontal="right" vertical="center"/>
    </xf>
    <xf numFmtId="38" fontId="16" fillId="0" borderId="0" xfId="0" applyNumberFormat="1" applyFont="1" applyFill="1" applyAlignment="1">
      <alignment vertical="center"/>
    </xf>
    <xf numFmtId="38" fontId="16" fillId="0" borderId="0" xfId="0" applyNumberFormat="1" applyFont="1" applyFill="1" applyAlignment="1">
      <alignment vertical="center" wrapText="1"/>
    </xf>
    <xf numFmtId="166" fontId="18" fillId="0" borderId="0" xfId="0" applyNumberFormat="1" applyFont="1" applyFill="1" applyAlignment="1" applyProtection="1">
      <alignment horizontal="left" vertical="center"/>
    </xf>
    <xf numFmtId="38" fontId="16" fillId="0" borderId="1" xfId="0" applyNumberFormat="1" applyFont="1" applyFill="1" applyBorder="1" applyAlignment="1">
      <alignment vertical="center"/>
    </xf>
    <xf numFmtId="38" fontId="16" fillId="0" borderId="1" xfId="0" applyNumberFormat="1" applyFont="1" applyFill="1" applyBorder="1" applyAlignment="1">
      <alignment vertical="center" wrapText="1"/>
    </xf>
    <xf numFmtId="166" fontId="16" fillId="0" borderId="1" xfId="0" applyNumberFormat="1" applyFont="1" applyFill="1" applyBorder="1" applyAlignment="1" applyProtection="1">
      <alignment horizontal="right" vertical="center"/>
    </xf>
    <xf numFmtId="166" fontId="16" fillId="0" borderId="0" xfId="0" applyNumberFormat="1" applyFont="1" applyFill="1" applyBorder="1" applyAlignment="1" applyProtection="1">
      <alignment horizontal="right" vertical="center" wrapText="1"/>
    </xf>
    <xf numFmtId="38" fontId="16" fillId="0" borderId="0" xfId="0" applyNumberFormat="1" applyFont="1" applyFill="1" applyBorder="1" applyAlignment="1">
      <alignment vertical="center"/>
    </xf>
    <xf numFmtId="38" fontId="16" fillId="0" borderId="0" xfId="0" applyNumberFormat="1" applyFont="1" applyFill="1" applyBorder="1" applyAlignment="1">
      <alignment vertical="center" wrapText="1"/>
    </xf>
    <xf numFmtId="0" fontId="16" fillId="0" borderId="0" xfId="0" applyFont="1" applyAlignment="1">
      <alignment horizontal="right" vertical="center"/>
    </xf>
    <xf numFmtId="38" fontId="17" fillId="0" borderId="1" xfId="0" applyNumberFormat="1" applyFont="1" applyFill="1" applyBorder="1" applyAlignment="1" applyProtection="1">
      <alignment horizontal="left" vertical="center"/>
    </xf>
    <xf numFmtId="38" fontId="17" fillId="0" borderId="1" xfId="0" applyNumberFormat="1" applyFont="1" applyFill="1" applyBorder="1" applyAlignment="1" applyProtection="1">
      <alignment horizontal="left" vertical="center" wrapText="1"/>
    </xf>
    <xf numFmtId="166" fontId="16" fillId="0" borderId="0" xfId="0" applyNumberFormat="1" applyFont="1" applyFill="1" applyBorder="1" applyAlignment="1" applyProtection="1">
      <alignment horizontal="right" vertical="center"/>
    </xf>
    <xf numFmtId="38" fontId="16" fillId="0" borderId="0" xfId="0" quotePrefix="1" applyNumberFormat="1" applyFont="1" applyFill="1" applyAlignment="1" applyProtection="1">
      <alignment horizontal="right" vertical="center"/>
    </xf>
    <xf numFmtId="38" fontId="16" fillId="0" borderId="1" xfId="0" applyNumberFormat="1" applyFont="1" applyFill="1" applyBorder="1" applyAlignment="1" applyProtection="1">
      <alignment vertical="center" wrapText="1"/>
    </xf>
    <xf numFmtId="166" fontId="16" fillId="0" borderId="0" xfId="0" quotePrefix="1" applyNumberFormat="1" applyFont="1" applyFill="1" applyBorder="1" applyAlignment="1" applyProtection="1">
      <alignment horizontal="right" vertical="center"/>
    </xf>
    <xf numFmtId="38" fontId="16" fillId="0" borderId="1" xfId="0" applyNumberFormat="1" applyFont="1" applyFill="1" applyBorder="1" applyAlignment="1" applyProtection="1">
      <alignment vertical="center"/>
    </xf>
    <xf numFmtId="38" fontId="16" fillId="0" borderId="2" xfId="0" applyNumberFormat="1" applyFont="1" applyFill="1" applyBorder="1" applyAlignment="1">
      <alignment vertical="center"/>
    </xf>
    <xf numFmtId="38" fontId="16" fillId="0" borderId="2" xfId="0" applyNumberFormat="1" applyFont="1" applyFill="1" applyBorder="1" applyAlignment="1">
      <alignment vertical="center" wrapText="1"/>
    </xf>
    <xf numFmtId="166" fontId="16" fillId="0" borderId="2" xfId="0" applyNumberFormat="1" applyFont="1" applyFill="1" applyBorder="1" applyAlignment="1" applyProtection="1">
      <alignment horizontal="right" vertical="center"/>
    </xf>
    <xf numFmtId="0" fontId="16" fillId="0" borderId="2" xfId="0" applyFont="1" applyBorder="1" applyAlignment="1">
      <alignment vertical="center"/>
    </xf>
    <xf numFmtId="0" fontId="9" fillId="0" borderId="2" xfId="0" applyFont="1" applyBorder="1" applyAlignment="1">
      <alignment vertical="center"/>
    </xf>
    <xf numFmtId="0" fontId="20" fillId="0" borderId="0" xfId="0" applyFont="1" applyAlignment="1">
      <alignment vertical="center"/>
    </xf>
    <xf numFmtId="38" fontId="17" fillId="0" borderId="0" xfId="0" applyNumberFormat="1" applyFont="1" applyBorder="1" applyAlignment="1" applyProtection="1">
      <alignment horizontal="left" vertical="center" wrapText="1"/>
    </xf>
    <xf numFmtId="38" fontId="16" fillId="0" borderId="0" xfId="0" applyNumberFormat="1" applyFont="1" applyBorder="1" applyAlignment="1" applyProtection="1">
      <alignment horizontal="left" vertical="center" wrapText="1"/>
    </xf>
    <xf numFmtId="0" fontId="16" fillId="0" borderId="0" xfId="0" applyFont="1" applyFill="1" applyAlignment="1">
      <alignment vertical="center" wrapText="1"/>
    </xf>
    <xf numFmtId="3" fontId="16" fillId="0" borderId="0" xfId="0" applyNumberFormat="1" applyFont="1" applyFill="1" applyAlignment="1" applyProtection="1">
      <alignment vertical="center"/>
    </xf>
    <xf numFmtId="3" fontId="16" fillId="7" borderId="0" xfId="0" applyNumberFormat="1" applyFont="1" applyFill="1" applyAlignment="1" applyProtection="1">
      <alignment vertical="center"/>
    </xf>
    <xf numFmtId="167" fontId="16" fillId="0" borderId="0" xfId="0" applyNumberFormat="1" applyFont="1" applyFill="1" applyAlignment="1" applyProtection="1">
      <alignment vertical="center"/>
    </xf>
    <xf numFmtId="167" fontId="16" fillId="7" borderId="0" xfId="0" applyNumberFormat="1" applyFont="1" applyFill="1" applyAlignment="1" applyProtection="1">
      <alignment vertical="center"/>
    </xf>
    <xf numFmtId="38" fontId="17" fillId="0" borderId="0" xfId="0" applyNumberFormat="1" applyFont="1" applyAlignment="1">
      <alignment vertical="center" wrapText="1"/>
    </xf>
    <xf numFmtId="38" fontId="16" fillId="0" borderId="0" xfId="0" applyNumberFormat="1" applyFont="1" applyFill="1" applyAlignment="1" applyProtection="1">
      <alignment vertical="center" wrapText="1"/>
    </xf>
    <xf numFmtId="38" fontId="16" fillId="0" borderId="0" xfId="0" applyNumberFormat="1" applyFont="1" applyAlignment="1">
      <alignment vertical="center" wrapText="1"/>
    </xf>
    <xf numFmtId="3" fontId="18" fillId="0" borderId="0" xfId="0" applyNumberFormat="1" applyFont="1" applyFill="1" applyAlignment="1" applyProtection="1">
      <alignment vertical="center"/>
    </xf>
    <xf numFmtId="3" fontId="18" fillId="0" borderId="0" xfId="0" applyNumberFormat="1" applyFont="1" applyFill="1" applyAlignment="1" applyProtection="1">
      <alignment horizontal="left" vertical="center"/>
    </xf>
    <xf numFmtId="3" fontId="16" fillId="0" borderId="0" xfId="0" applyNumberFormat="1" applyFont="1" applyFill="1" applyBorder="1" applyAlignment="1" applyProtection="1">
      <alignment vertical="center"/>
    </xf>
    <xf numFmtId="3" fontId="16" fillId="7" borderId="0" xfId="0" applyNumberFormat="1" applyFont="1" applyFill="1" applyBorder="1" applyAlignment="1" applyProtection="1">
      <alignment vertical="center"/>
    </xf>
    <xf numFmtId="38" fontId="16" fillId="6" borderId="1" xfId="0" applyNumberFormat="1" applyFont="1" applyFill="1" applyBorder="1" applyAlignment="1" applyProtection="1">
      <alignment vertical="center" wrapText="1"/>
    </xf>
    <xf numFmtId="3" fontId="16" fillId="0" borderId="1" xfId="0" applyNumberFormat="1" applyFont="1" applyFill="1" applyBorder="1" applyAlignment="1" applyProtection="1">
      <alignment vertical="center"/>
    </xf>
    <xf numFmtId="3" fontId="16" fillId="7" borderId="1" xfId="0" applyNumberFormat="1" applyFont="1" applyFill="1" applyBorder="1" applyAlignment="1" applyProtection="1">
      <alignment vertical="center"/>
    </xf>
    <xf numFmtId="38" fontId="17" fillId="0" borderId="0" xfId="0" applyNumberFormat="1" applyFont="1" applyAlignment="1">
      <alignment vertical="center"/>
    </xf>
    <xf numFmtId="167" fontId="9" fillId="3" borderId="0" xfId="0" applyNumberFormat="1" applyFont="1" applyFill="1" applyAlignment="1">
      <alignment vertical="center"/>
    </xf>
    <xf numFmtId="0" fontId="16" fillId="0" borderId="0" xfId="0" applyFont="1" applyFill="1" applyAlignment="1" applyProtection="1">
      <alignment vertical="center"/>
    </xf>
    <xf numFmtId="0" fontId="16" fillId="7" borderId="0" xfId="0" applyFont="1" applyFill="1" applyAlignment="1" applyProtection="1">
      <alignment vertical="center"/>
    </xf>
    <xf numFmtId="3" fontId="16" fillId="0" borderId="0" xfId="0" applyNumberFormat="1" applyFont="1" applyFill="1" applyAlignment="1" applyProtection="1">
      <alignment horizontal="right" vertical="center"/>
    </xf>
    <xf numFmtId="3" fontId="16" fillId="7" borderId="0" xfId="0" applyNumberFormat="1" applyFont="1" applyFill="1" applyAlignment="1" applyProtection="1">
      <alignment horizontal="right" vertical="center"/>
    </xf>
    <xf numFmtId="3" fontId="17" fillId="0" borderId="0" xfId="0" applyNumberFormat="1" applyFont="1" applyFill="1" applyAlignment="1" applyProtection="1">
      <alignment vertical="center"/>
    </xf>
    <xf numFmtId="3" fontId="17" fillId="7" borderId="0" xfId="0" applyNumberFormat="1" applyFont="1" applyFill="1" applyAlignment="1" applyProtection="1">
      <alignment vertical="center"/>
    </xf>
    <xf numFmtId="38" fontId="16" fillId="0" borderId="0" xfId="0" applyNumberFormat="1" applyFont="1" applyBorder="1" applyAlignment="1">
      <alignment vertical="center" wrapText="1"/>
    </xf>
    <xf numFmtId="38" fontId="17" fillId="0" borderId="0" xfId="0" applyNumberFormat="1" applyFont="1" applyBorder="1" applyAlignment="1">
      <alignment vertical="center"/>
    </xf>
    <xf numFmtId="38" fontId="17" fillId="0" borderId="0" xfId="0" applyNumberFormat="1" applyFont="1" applyBorder="1" applyAlignment="1">
      <alignment vertical="center" wrapText="1"/>
    </xf>
    <xf numFmtId="38" fontId="17" fillId="0" borderId="2" xfId="0" applyNumberFormat="1" applyFont="1" applyBorder="1" applyAlignment="1">
      <alignment vertical="center"/>
    </xf>
    <xf numFmtId="3" fontId="16" fillId="0" borderId="2" xfId="0" applyNumberFormat="1" applyFont="1" applyFill="1" applyBorder="1" applyAlignment="1" applyProtection="1">
      <alignment vertical="center"/>
    </xf>
    <xf numFmtId="3" fontId="16" fillId="7" borderId="2" xfId="0" applyNumberFormat="1" applyFont="1" applyFill="1" applyBorder="1" applyAlignment="1" applyProtection="1">
      <alignment vertical="center"/>
    </xf>
    <xf numFmtId="3" fontId="9" fillId="3" borderId="2" xfId="0" applyNumberFormat="1" applyFont="1" applyFill="1" applyBorder="1" applyAlignment="1">
      <alignment vertical="center"/>
    </xf>
    <xf numFmtId="3" fontId="9" fillId="0" borderId="2" xfId="0" applyNumberFormat="1" applyFont="1" applyFill="1" applyBorder="1" applyAlignment="1">
      <alignment vertical="center"/>
    </xf>
    <xf numFmtId="3" fontId="9" fillId="4" borderId="2" xfId="0" applyNumberFormat="1" applyFont="1" applyFill="1" applyBorder="1" applyAlignment="1">
      <alignment vertical="center"/>
    </xf>
    <xf numFmtId="0" fontId="19" fillId="0" borderId="0" xfId="0" applyFont="1" applyAlignment="1">
      <alignment vertical="center"/>
    </xf>
    <xf numFmtId="38" fontId="32" fillId="0" borderId="3" xfId="0" applyNumberFormat="1" applyFont="1" applyFill="1" applyBorder="1" applyAlignment="1" applyProtection="1">
      <alignment horizontal="left" vertical="center"/>
    </xf>
    <xf numFmtId="3" fontId="32" fillId="0" borderId="3" xfId="0" applyNumberFormat="1" applyFont="1" applyFill="1" applyBorder="1" applyAlignment="1" applyProtection="1">
      <alignment horizontal="right" vertical="center"/>
    </xf>
    <xf numFmtId="0" fontId="15" fillId="0" borderId="3" xfId="0" applyFont="1" applyBorder="1" applyAlignment="1">
      <alignment vertical="center"/>
    </xf>
    <xf numFmtId="0" fontId="2" fillId="0" borderId="3" xfId="0" applyFont="1" applyBorder="1" applyAlignment="1">
      <alignment vertical="center"/>
    </xf>
    <xf numFmtId="38" fontId="35" fillId="0" borderId="0" xfId="0" applyNumberFormat="1" applyFont="1" applyFill="1" applyBorder="1" applyAlignment="1" applyProtection="1">
      <alignment horizontal="left" vertical="center" wrapText="1"/>
    </xf>
    <xf numFmtId="3" fontId="35" fillId="0" borderId="0" xfId="0" applyNumberFormat="1" applyFont="1" applyFill="1" applyBorder="1" applyAlignment="1">
      <alignment vertical="center"/>
    </xf>
    <xf numFmtId="38" fontId="15" fillId="0" borderId="0" xfId="0" applyNumberFormat="1" applyFont="1" applyFill="1" applyBorder="1" applyAlignment="1" applyProtection="1">
      <alignment vertical="center" wrapText="1"/>
    </xf>
    <xf numFmtId="3" fontId="35" fillId="7" borderId="0" xfId="0" applyNumberFormat="1" applyFont="1" applyFill="1" applyBorder="1" applyAlignment="1">
      <alignment vertical="center"/>
    </xf>
    <xf numFmtId="38" fontId="35" fillId="0" borderId="1" xfId="0" applyNumberFormat="1" applyFont="1" applyFill="1" applyBorder="1" applyAlignment="1" applyProtection="1">
      <alignment horizontal="left" vertical="center" wrapText="1"/>
    </xf>
    <xf numFmtId="3" fontId="35" fillId="0" borderId="1" xfId="0" applyNumberFormat="1" applyFont="1" applyFill="1" applyBorder="1" applyAlignment="1">
      <alignment vertical="center"/>
    </xf>
    <xf numFmtId="3" fontId="35" fillId="0" borderId="1" xfId="0" applyNumberFormat="1" applyFont="1" applyFill="1" applyBorder="1" applyAlignment="1">
      <alignment horizontal="right" vertical="center"/>
    </xf>
    <xf numFmtId="0" fontId="35" fillId="0" borderId="1" xfId="0" applyFont="1" applyBorder="1" applyAlignment="1">
      <alignment vertical="center"/>
    </xf>
    <xf numFmtId="0" fontId="9" fillId="5" borderId="1" xfId="0" applyFont="1" applyFill="1" applyBorder="1" applyAlignment="1">
      <alignment vertical="center"/>
    </xf>
    <xf numFmtId="38" fontId="32" fillId="0" borderId="0" xfId="0" applyNumberFormat="1" applyFont="1" applyFill="1" applyAlignment="1" applyProtection="1">
      <alignment horizontal="left" vertical="center"/>
    </xf>
    <xf numFmtId="3" fontId="35" fillId="0" borderId="0" xfId="0" applyNumberFormat="1" applyFont="1" applyFill="1" applyBorder="1" applyAlignment="1">
      <alignment horizontal="right" vertical="center"/>
    </xf>
    <xf numFmtId="38" fontId="35" fillId="0" borderId="0" xfId="0" applyNumberFormat="1" applyFont="1" applyFill="1" applyAlignment="1" applyProtection="1">
      <alignment horizontal="left" vertical="center" wrapText="1"/>
    </xf>
    <xf numFmtId="165" fontId="35" fillId="0" borderId="0" xfId="5" applyNumberFormat="1" applyFont="1" applyFill="1" applyBorder="1" applyAlignment="1">
      <alignment vertical="center"/>
    </xf>
    <xf numFmtId="165" fontId="35" fillId="0" borderId="0" xfId="5" applyNumberFormat="1" applyFont="1" applyFill="1" applyBorder="1" applyAlignment="1">
      <alignment horizontal="right" vertical="center"/>
    </xf>
    <xf numFmtId="3" fontId="35" fillId="0" borderId="1" xfId="0" quotePrefix="1" applyNumberFormat="1" applyFont="1" applyFill="1" applyBorder="1" applyAlignment="1" applyProtection="1">
      <alignment horizontal="right" vertical="center"/>
    </xf>
    <xf numFmtId="3" fontId="35" fillId="7" borderId="1" xfId="0" quotePrefix="1" applyNumberFormat="1" applyFont="1" applyFill="1" applyBorder="1" applyAlignment="1" applyProtection="1">
      <alignment horizontal="right" vertical="center"/>
    </xf>
    <xf numFmtId="3" fontId="37" fillId="0" borderId="1" xfId="0" quotePrefix="1" applyNumberFormat="1" applyFont="1" applyFill="1" applyBorder="1" applyAlignment="1" applyProtection="1">
      <alignment horizontal="center" vertical="center"/>
    </xf>
    <xf numFmtId="38" fontId="32" fillId="0" borderId="0" xfId="0" applyNumberFormat="1" applyFont="1" applyFill="1" applyBorder="1" applyAlignment="1" applyProtection="1">
      <alignment horizontal="left" vertical="center" wrapText="1"/>
    </xf>
    <xf numFmtId="3" fontId="35" fillId="7" borderId="0"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xf>
    <xf numFmtId="165" fontId="35" fillId="0" borderId="0" xfId="0" applyNumberFormat="1" applyFont="1" applyFill="1" applyBorder="1" applyAlignment="1">
      <alignment vertical="center"/>
    </xf>
    <xf numFmtId="165" fontId="35" fillId="7" borderId="0" xfId="5" applyNumberFormat="1" applyFont="1" applyFill="1" applyBorder="1" applyAlignment="1">
      <alignment horizontal="right" vertical="center"/>
    </xf>
    <xf numFmtId="38" fontId="35" fillId="2" borderId="0" xfId="0" applyNumberFormat="1" applyFont="1" applyFill="1" applyBorder="1" applyAlignment="1" applyProtection="1">
      <alignment horizontal="left" vertical="center" wrapText="1"/>
    </xf>
    <xf numFmtId="9" fontId="35" fillId="0" borderId="0" xfId="0" applyNumberFormat="1" applyFont="1" applyFill="1" applyBorder="1" applyAlignment="1">
      <alignment vertical="center"/>
    </xf>
    <xf numFmtId="165" fontId="35" fillId="2" borderId="0" xfId="5" applyNumberFormat="1" applyFont="1" applyFill="1" applyBorder="1" applyAlignment="1">
      <alignment horizontal="right" vertical="center"/>
    </xf>
    <xf numFmtId="38" fontId="32" fillId="0" borderId="4" xfId="0" applyNumberFormat="1" applyFont="1" applyFill="1" applyBorder="1" applyAlignment="1" applyProtection="1">
      <alignment horizontal="left" vertical="center"/>
    </xf>
    <xf numFmtId="3" fontId="35" fillId="0" borderId="4" xfId="0" applyNumberFormat="1" applyFont="1" applyFill="1" applyBorder="1" applyAlignment="1">
      <alignment vertical="center"/>
    </xf>
    <xf numFmtId="3" fontId="35" fillId="0" borderId="4" xfId="0" applyNumberFormat="1" applyFont="1" applyFill="1" applyBorder="1" applyAlignment="1">
      <alignment horizontal="right" vertical="center"/>
    </xf>
    <xf numFmtId="0" fontId="35" fillId="0" borderId="0" xfId="0" applyFont="1" applyFill="1" applyAlignment="1">
      <alignment vertical="center"/>
    </xf>
    <xf numFmtId="0" fontId="35" fillId="0" borderId="0" xfId="0" applyFont="1" applyFill="1" applyAlignment="1">
      <alignment horizontal="righ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39" fillId="0" borderId="0" xfId="0" applyFont="1" applyFill="1" applyAlignment="1">
      <alignment vertical="center" wrapText="1"/>
    </xf>
    <xf numFmtId="0" fontId="39" fillId="0" borderId="0" xfId="0" applyFont="1" applyFill="1" applyAlignment="1">
      <alignment vertical="center"/>
    </xf>
    <xf numFmtId="0" fontId="35" fillId="0" borderId="0" xfId="0" applyFont="1" applyBorder="1" applyAlignment="1">
      <alignment vertical="center"/>
    </xf>
    <xf numFmtId="38" fontId="32" fillId="0" borderId="0" xfId="0" applyNumberFormat="1" applyFont="1" applyBorder="1" applyAlignment="1" applyProtection="1">
      <alignment horizontal="left" vertical="center" wrapText="1"/>
    </xf>
    <xf numFmtId="38" fontId="32" fillId="0" borderId="0" xfId="0" applyNumberFormat="1" applyFont="1" applyBorder="1" applyAlignment="1" applyProtection="1">
      <alignment horizontal="right" vertical="center" wrapText="1"/>
    </xf>
    <xf numFmtId="3" fontId="35" fillId="0" borderId="0" xfId="0" applyNumberFormat="1" applyFont="1" applyAlignment="1">
      <alignment vertical="center"/>
    </xf>
    <xf numFmtId="38" fontId="32" fillId="0" borderId="0" xfId="0" applyNumberFormat="1" applyFont="1" applyFill="1" applyBorder="1" applyAlignment="1" applyProtection="1">
      <alignment horizontal="right" vertical="center" wrapText="1"/>
    </xf>
    <xf numFmtId="38" fontId="35" fillId="0" borderId="0" xfId="0" applyNumberFormat="1" applyFont="1" applyBorder="1" applyAlignment="1" applyProtection="1">
      <alignment horizontal="left" vertical="center" wrapText="1"/>
    </xf>
    <xf numFmtId="0" fontId="35" fillId="0" borderId="1" xfId="0" applyFont="1" applyFill="1" applyBorder="1" applyAlignment="1">
      <alignment vertical="center"/>
    </xf>
    <xf numFmtId="0" fontId="35" fillId="5" borderId="1" xfId="0" applyFont="1" applyFill="1" applyBorder="1" applyAlignment="1">
      <alignment vertical="center"/>
    </xf>
    <xf numFmtId="3" fontId="35" fillId="0" borderId="0" xfId="0" applyNumberFormat="1" applyFont="1" applyFill="1" applyAlignment="1" applyProtection="1">
      <alignment vertical="center"/>
    </xf>
    <xf numFmtId="3" fontId="35" fillId="7" borderId="0" xfId="0" applyNumberFormat="1" applyFont="1" applyFill="1" applyAlignment="1" applyProtection="1">
      <alignment horizontal="right" vertical="center"/>
    </xf>
    <xf numFmtId="38" fontId="32" fillId="0" borderId="0" xfId="0" applyNumberFormat="1" applyFont="1" applyFill="1" applyAlignment="1">
      <alignment vertical="center" wrapText="1"/>
    </xf>
    <xf numFmtId="38" fontId="32" fillId="0" borderId="0" xfId="0" applyNumberFormat="1" applyFont="1" applyAlignment="1">
      <alignment vertical="center" wrapText="1"/>
    </xf>
    <xf numFmtId="38" fontId="35" fillId="0" borderId="0" xfId="0" applyNumberFormat="1" applyFont="1" applyFill="1" applyAlignment="1" applyProtection="1">
      <alignment vertical="center" wrapText="1"/>
    </xf>
    <xf numFmtId="3" fontId="37" fillId="0" borderId="0" xfId="0" applyNumberFormat="1" applyFont="1" applyFill="1" applyAlignment="1" applyProtection="1">
      <alignment horizontal="left" vertical="center"/>
    </xf>
    <xf numFmtId="0" fontId="37" fillId="0" borderId="0" xfId="0" applyFont="1" applyAlignment="1">
      <alignment vertical="center"/>
    </xf>
    <xf numFmtId="38" fontId="35" fillId="0" borderId="0" xfId="0" applyNumberFormat="1" applyFont="1" applyAlignment="1">
      <alignment vertical="center" wrapText="1"/>
    </xf>
    <xf numFmtId="3" fontId="35" fillId="0" borderId="0" xfId="0" applyNumberFormat="1" applyFont="1" applyFill="1" applyBorder="1" applyAlignment="1" applyProtection="1">
      <alignment vertical="center"/>
    </xf>
    <xf numFmtId="38" fontId="35" fillId="6" borderId="1" xfId="0" applyNumberFormat="1" applyFont="1" applyFill="1" applyBorder="1" applyAlignment="1" applyProtection="1">
      <alignment vertical="center" wrapText="1"/>
    </xf>
    <xf numFmtId="3" fontId="35" fillId="0" borderId="1" xfId="0" applyNumberFormat="1" applyFont="1" applyFill="1" applyBorder="1" applyAlignment="1" applyProtection="1">
      <alignment vertical="center"/>
    </xf>
    <xf numFmtId="0" fontId="35" fillId="5" borderId="0" xfId="0" applyFont="1" applyFill="1" applyBorder="1" applyAlignment="1">
      <alignment vertical="center"/>
    </xf>
    <xf numFmtId="3" fontId="35" fillId="0" borderId="0" xfId="0" applyNumberFormat="1" applyFont="1" applyFill="1" applyAlignment="1" applyProtection="1">
      <alignment horizontal="right" vertical="center" wrapText="1"/>
    </xf>
    <xf numFmtId="3" fontId="35" fillId="0" borderId="0" xfId="0" applyNumberFormat="1" applyFont="1" applyFill="1" applyAlignment="1" applyProtection="1">
      <alignment vertical="center" wrapText="1"/>
    </xf>
    <xf numFmtId="3" fontId="35" fillId="7" borderId="0" xfId="0" applyNumberFormat="1" applyFont="1" applyFill="1" applyAlignment="1" applyProtection="1">
      <alignment horizontal="right" vertical="center" wrapText="1"/>
    </xf>
    <xf numFmtId="0" fontId="35" fillId="5" borderId="0" xfId="0" applyFont="1" applyFill="1" applyBorder="1" applyAlignment="1">
      <alignment horizontal="right" vertical="center"/>
    </xf>
    <xf numFmtId="38" fontId="35" fillId="0" borderId="0" xfId="0" applyNumberFormat="1" applyFont="1" applyFill="1" applyAlignment="1">
      <alignment vertical="center" wrapText="1"/>
    </xf>
    <xf numFmtId="38" fontId="35" fillId="0" borderId="1" xfId="0" applyNumberFormat="1" applyFont="1" applyFill="1" applyBorder="1" applyAlignment="1">
      <alignment vertical="center" wrapText="1"/>
    </xf>
    <xf numFmtId="38" fontId="35" fillId="0" borderId="0" xfId="0" applyNumberFormat="1" applyFont="1" applyBorder="1" applyAlignment="1">
      <alignment vertical="center" wrapText="1"/>
    </xf>
    <xf numFmtId="38" fontId="32" fillId="0" borderId="0" xfId="0" applyNumberFormat="1" applyFont="1" applyBorder="1" applyAlignment="1">
      <alignment vertical="center" wrapText="1"/>
    </xf>
    <xf numFmtId="38" fontId="32" fillId="0" borderId="2" xfId="0" applyNumberFormat="1" applyFont="1" applyBorder="1" applyAlignment="1">
      <alignment vertical="center" wrapText="1"/>
    </xf>
    <xf numFmtId="3" fontId="35" fillId="0" borderId="2" xfId="0" applyNumberFormat="1" applyFont="1" applyFill="1" applyBorder="1" applyAlignment="1" applyProtection="1">
      <alignment horizontal="right" vertical="center"/>
    </xf>
    <xf numFmtId="3" fontId="35" fillId="0" borderId="2" xfId="0" applyNumberFormat="1" applyFont="1" applyFill="1" applyBorder="1" applyAlignment="1" applyProtection="1">
      <alignment vertical="center"/>
    </xf>
    <xf numFmtId="3" fontId="35" fillId="7" borderId="2" xfId="0" applyNumberFormat="1" applyFont="1" applyFill="1" applyBorder="1" applyAlignment="1" applyProtection="1">
      <alignment horizontal="right" vertical="center"/>
    </xf>
    <xf numFmtId="0" fontId="35" fillId="0" borderId="2" xfId="0" applyFont="1" applyBorder="1" applyAlignment="1">
      <alignment vertical="center"/>
    </xf>
    <xf numFmtId="3" fontId="35" fillId="0" borderId="0" xfId="6" applyNumberFormat="1" applyFont="1" applyFill="1" applyBorder="1" applyAlignment="1" applyProtection="1">
      <alignment horizontal="left" vertical="center" wrapText="1"/>
    </xf>
    <xf numFmtId="3" fontId="35" fillId="0" borderId="0" xfId="6" applyNumberFormat="1" applyFont="1" applyFill="1" applyBorder="1" applyAlignment="1" applyProtection="1">
      <alignment horizontal="right" vertical="center"/>
    </xf>
    <xf numFmtId="3" fontId="35" fillId="7" borderId="0" xfId="6" applyNumberFormat="1" applyFont="1" applyFill="1" applyBorder="1" applyAlignment="1" applyProtection="1">
      <alignment horizontal="right" vertical="center"/>
    </xf>
    <xf numFmtId="0" fontId="35" fillId="0" borderId="0" xfId="6" applyFont="1" applyAlignment="1">
      <alignment vertical="center"/>
    </xf>
    <xf numFmtId="0" fontId="35" fillId="5" borderId="0" xfId="6" applyFont="1" applyFill="1" applyAlignment="1">
      <alignment vertical="center"/>
    </xf>
    <xf numFmtId="0" fontId="2" fillId="0" borderId="0" xfId="6" applyFont="1" applyAlignment="1">
      <alignment vertical="center"/>
    </xf>
    <xf numFmtId="3" fontId="35" fillId="0" borderId="1" xfId="6" applyNumberFormat="1" applyFont="1" applyFill="1" applyBorder="1" applyAlignment="1" applyProtection="1">
      <alignment horizontal="left" vertical="center" wrapText="1"/>
    </xf>
    <xf numFmtId="3" fontId="35" fillId="0" borderId="1" xfId="6" applyNumberFormat="1" applyFont="1" applyFill="1" applyBorder="1" applyAlignment="1">
      <alignment horizontal="right" vertical="center"/>
    </xf>
    <xf numFmtId="3" fontId="35" fillId="7" borderId="1" xfId="6" applyNumberFormat="1" applyFont="1" applyFill="1" applyBorder="1" applyAlignment="1">
      <alignment horizontal="right" vertical="center"/>
    </xf>
    <xf numFmtId="0" fontId="35" fillId="0" borderId="1" xfId="6" applyFont="1" applyBorder="1" applyAlignment="1">
      <alignment vertical="center"/>
    </xf>
    <xf numFmtId="0" fontId="2" fillId="0" borderId="1" xfId="6" applyFont="1" applyBorder="1" applyAlignment="1">
      <alignment vertical="center"/>
    </xf>
    <xf numFmtId="3" fontId="32" fillId="0" borderId="0" xfId="6" applyNumberFormat="1" applyFont="1" applyFill="1" applyBorder="1" applyAlignment="1" applyProtection="1">
      <alignment horizontal="left" vertical="center"/>
    </xf>
    <xf numFmtId="0" fontId="35" fillId="0" borderId="0" xfId="6" applyFont="1" applyAlignment="1">
      <alignment vertical="center" wrapText="1"/>
    </xf>
    <xf numFmtId="3" fontId="35" fillId="7" borderId="0" xfId="6" applyNumberFormat="1" applyFont="1" applyFill="1" applyAlignment="1">
      <alignment vertical="center"/>
    </xf>
    <xf numFmtId="0" fontId="35" fillId="0" borderId="0" xfId="6" applyFont="1" applyFill="1" applyBorder="1" applyAlignment="1">
      <alignment vertical="center"/>
    </xf>
    <xf numFmtId="0" fontId="35" fillId="0" borderId="0" xfId="6" applyFont="1" applyFill="1" applyAlignment="1">
      <alignment vertical="center"/>
    </xf>
    <xf numFmtId="3" fontId="35" fillId="0" borderId="1" xfId="6" applyNumberFormat="1" applyFont="1" applyFill="1" applyBorder="1" applyAlignment="1" applyProtection="1">
      <alignment horizontal="right" vertical="center"/>
    </xf>
    <xf numFmtId="3" fontId="35" fillId="7" borderId="1" xfId="6" applyNumberFormat="1" applyFont="1" applyFill="1" applyBorder="1" applyAlignment="1" applyProtection="1">
      <alignment horizontal="right" vertical="center"/>
    </xf>
    <xf numFmtId="3" fontId="35" fillId="7" borderId="0" xfId="6" quotePrefix="1" applyNumberFormat="1" applyFont="1" applyFill="1" applyBorder="1" applyAlignment="1" applyProtection="1">
      <alignment horizontal="right" vertical="center"/>
    </xf>
    <xf numFmtId="3" fontId="35" fillId="0" borderId="0" xfId="6" quotePrefix="1" applyNumberFormat="1" applyFont="1" applyFill="1" applyBorder="1" applyAlignment="1" applyProtection="1">
      <alignment horizontal="right" vertical="center"/>
    </xf>
    <xf numFmtId="3" fontId="32" fillId="0" borderId="3" xfId="6" applyNumberFormat="1" applyFont="1" applyFill="1" applyBorder="1" applyAlignment="1" applyProtection="1">
      <alignment horizontal="left" vertical="center"/>
    </xf>
    <xf numFmtId="3" fontId="35" fillId="0" borderId="3" xfId="6" applyNumberFormat="1" applyFont="1" applyFill="1" applyBorder="1" applyAlignment="1" applyProtection="1">
      <alignment horizontal="right" vertical="center"/>
    </xf>
    <xf numFmtId="3" fontId="35" fillId="7" borderId="3" xfId="6" applyNumberFormat="1" applyFont="1" applyFill="1" applyBorder="1" applyAlignment="1" applyProtection="1">
      <alignment horizontal="right" vertical="center"/>
    </xf>
    <xf numFmtId="0" fontId="35" fillId="0" borderId="3" xfId="6" applyFont="1" applyBorder="1" applyAlignment="1">
      <alignment vertical="center"/>
    </xf>
    <xf numFmtId="0" fontId="2" fillId="0" borderId="3" xfId="6" applyFont="1" applyBorder="1" applyAlignment="1">
      <alignment vertical="center"/>
    </xf>
    <xf numFmtId="0" fontId="32" fillId="2" borderId="0" xfId="6" applyFont="1" applyFill="1" applyAlignment="1">
      <alignment vertical="center" wrapText="1"/>
    </xf>
    <xf numFmtId="3" fontId="35" fillId="2" borderId="0" xfId="6" applyNumberFormat="1" applyFont="1" applyFill="1" applyAlignment="1">
      <alignment horizontal="right" vertical="center"/>
    </xf>
    <xf numFmtId="3" fontId="35" fillId="7" borderId="0" xfId="6" applyNumberFormat="1" applyFont="1" applyFill="1" applyAlignment="1">
      <alignment horizontal="right" vertical="center"/>
    </xf>
    <xf numFmtId="3" fontId="35" fillId="0" borderId="0" xfId="6" applyNumberFormat="1" applyFont="1" applyAlignment="1">
      <alignment vertical="center"/>
    </xf>
    <xf numFmtId="3" fontId="35" fillId="0" borderId="0" xfId="6" applyNumberFormat="1" applyFont="1" applyFill="1" applyAlignment="1">
      <alignment horizontal="right" vertical="center"/>
    </xf>
    <xf numFmtId="0" fontId="1" fillId="0" borderId="0" xfId="6" applyFont="1" applyAlignment="1">
      <alignment vertical="center"/>
    </xf>
    <xf numFmtId="0" fontId="35" fillId="0" borderId="0" xfId="6" applyFont="1" applyAlignment="1">
      <alignment horizontal="right" vertical="center"/>
    </xf>
    <xf numFmtId="0" fontId="35" fillId="7" borderId="0" xfId="6" applyFont="1" applyFill="1" applyAlignment="1">
      <alignment vertical="center"/>
    </xf>
    <xf numFmtId="49" fontId="35" fillId="2" borderId="0" xfId="3" applyNumberFormat="1" applyFont="1" applyFill="1" applyAlignment="1">
      <alignment vertical="center" wrapText="1"/>
    </xf>
    <xf numFmtId="0" fontId="35" fillId="0" borderId="0" xfId="6" applyFont="1" applyFill="1" applyAlignment="1">
      <alignment horizontal="left" vertical="center" wrapText="1"/>
    </xf>
    <xf numFmtId="3" fontId="35" fillId="7" borderId="0" xfId="6" quotePrefix="1" applyNumberFormat="1" applyFont="1" applyFill="1" applyAlignment="1">
      <alignment horizontal="right" vertical="center"/>
    </xf>
    <xf numFmtId="49" fontId="35" fillId="0" borderId="0" xfId="3" applyNumberFormat="1" applyFont="1" applyFill="1" applyAlignment="1">
      <alignment horizontal="left" vertical="center" wrapText="1"/>
    </xf>
    <xf numFmtId="0" fontId="35" fillId="2" borderId="1" xfId="6" applyFont="1" applyFill="1" applyBorder="1" applyAlignment="1">
      <alignment vertical="center" wrapText="1"/>
    </xf>
    <xf numFmtId="3" fontId="35" fillId="2" borderId="1" xfId="6" applyNumberFormat="1" applyFont="1" applyFill="1" applyBorder="1" applyAlignment="1">
      <alignment horizontal="right" vertical="center"/>
    </xf>
    <xf numFmtId="3" fontId="35" fillId="7" borderId="1" xfId="6" quotePrefix="1" applyNumberFormat="1" applyFont="1" applyFill="1" applyBorder="1" applyAlignment="1">
      <alignment horizontal="right" vertical="center"/>
    </xf>
    <xf numFmtId="0" fontId="2" fillId="0" borderId="0" xfId="6" applyFont="1" applyBorder="1" applyAlignment="1">
      <alignment vertical="center"/>
    </xf>
    <xf numFmtId="0" fontId="1" fillId="0" borderId="0" xfId="6" applyFont="1" applyBorder="1" applyAlignment="1">
      <alignment vertical="center"/>
    </xf>
    <xf numFmtId="49" fontId="32" fillId="2" borderId="1" xfId="3" applyNumberFormat="1" applyFont="1" applyFill="1" applyBorder="1" applyAlignment="1">
      <alignment vertical="center" wrapText="1"/>
    </xf>
    <xf numFmtId="0" fontId="1" fillId="0" borderId="1" xfId="6" applyFont="1" applyBorder="1" applyAlignment="1">
      <alignment vertical="center"/>
    </xf>
    <xf numFmtId="38" fontId="32" fillId="2" borderId="2" xfId="6" applyNumberFormat="1" applyFont="1" applyFill="1" applyBorder="1" applyAlignment="1" applyProtection="1">
      <alignment horizontal="left" vertical="center"/>
    </xf>
    <xf numFmtId="3" fontId="35" fillId="2" borderId="2" xfId="6" applyNumberFormat="1" applyFont="1" applyFill="1" applyBorder="1" applyAlignment="1">
      <alignment horizontal="right" vertical="center"/>
    </xf>
    <xf numFmtId="3" fontId="35" fillId="7" borderId="2" xfId="6" applyNumberFormat="1" applyFont="1" applyFill="1" applyBorder="1" applyAlignment="1">
      <alignment horizontal="right" vertical="center"/>
    </xf>
    <xf numFmtId="3" fontId="35" fillId="0" borderId="2" xfId="6" applyNumberFormat="1" applyFont="1" applyFill="1" applyBorder="1" applyAlignment="1" applyProtection="1">
      <alignment horizontal="right" vertical="center"/>
    </xf>
    <xf numFmtId="3" fontId="35" fillId="0" borderId="2" xfId="6" applyNumberFormat="1" applyFont="1" applyFill="1" applyBorder="1" applyAlignment="1">
      <alignment horizontal="right" vertical="center"/>
    </xf>
    <xf numFmtId="0" fontId="35" fillId="0" borderId="2" xfId="6" applyFont="1" applyBorder="1" applyAlignment="1">
      <alignment vertical="center"/>
    </xf>
    <xf numFmtId="0" fontId="1" fillId="0" borderId="2" xfId="6" applyFont="1" applyBorder="1" applyAlignment="1">
      <alignment vertical="center"/>
    </xf>
    <xf numFmtId="3" fontId="32" fillId="0" borderId="0" xfId="6" applyNumberFormat="1" applyFont="1" applyFill="1" applyAlignment="1" applyProtection="1">
      <alignment horizontal="left" vertical="center" wrapText="1"/>
    </xf>
    <xf numFmtId="0" fontId="32" fillId="0" borderId="0" xfId="6" applyFont="1" applyAlignment="1">
      <alignment horizontal="right" vertical="center"/>
    </xf>
    <xf numFmtId="3" fontId="32" fillId="0" borderId="0" xfId="6" applyNumberFormat="1" applyFont="1" applyFill="1" applyAlignment="1">
      <alignment vertical="center"/>
    </xf>
    <xf numFmtId="3" fontId="32" fillId="0" borderId="0" xfId="6" applyNumberFormat="1" applyFont="1" applyFill="1" applyAlignment="1">
      <alignment horizontal="right" vertical="center"/>
    </xf>
    <xf numFmtId="3" fontId="35" fillId="0" borderId="0" xfId="6" applyNumberFormat="1" applyFont="1" applyFill="1" applyAlignment="1" applyProtection="1">
      <alignment horizontal="left" vertical="center" wrapText="1"/>
    </xf>
    <xf numFmtId="0" fontId="35" fillId="0" borderId="1" xfId="6" applyFont="1" applyBorder="1" applyAlignment="1">
      <alignment horizontal="right" vertical="center"/>
    </xf>
    <xf numFmtId="0" fontId="35" fillId="0" borderId="1" xfId="6" applyFont="1" applyFill="1" applyBorder="1" applyAlignment="1">
      <alignment vertical="center"/>
    </xf>
    <xf numFmtId="3" fontId="35" fillId="7" borderId="5" xfId="6" quotePrefix="1" applyNumberFormat="1" applyFont="1" applyFill="1" applyBorder="1" applyAlignment="1" applyProtection="1">
      <alignment horizontal="right" vertical="center"/>
    </xf>
    <xf numFmtId="3" fontId="32" fillId="0" borderId="0" xfId="6" applyNumberFormat="1" applyFont="1" applyFill="1" applyBorder="1" applyAlignment="1">
      <alignment vertical="center" wrapText="1"/>
    </xf>
    <xf numFmtId="3" fontId="35" fillId="0" borderId="0" xfId="6" quotePrefix="1" applyNumberFormat="1" applyFont="1" applyFill="1" applyAlignment="1" applyProtection="1">
      <alignment horizontal="right" vertical="center"/>
    </xf>
    <xf numFmtId="3" fontId="35" fillId="7" borderId="0" xfId="6" quotePrefix="1" applyNumberFormat="1" applyFont="1" applyFill="1" applyAlignment="1" applyProtection="1">
      <alignment horizontal="right" vertical="center"/>
    </xf>
    <xf numFmtId="3" fontId="35" fillId="0" borderId="0" xfId="6" quotePrefix="1" applyNumberFormat="1" applyFont="1" applyFill="1" applyAlignment="1" applyProtection="1">
      <alignment horizontal="right" vertical="center" wrapText="1"/>
    </xf>
    <xf numFmtId="3" fontId="35" fillId="7" borderId="0" xfId="6" quotePrefix="1" applyNumberFormat="1" applyFont="1" applyFill="1" applyAlignment="1" applyProtection="1">
      <alignment horizontal="right" vertical="center" wrapText="1"/>
    </xf>
    <xf numFmtId="0" fontId="37" fillId="0" borderId="0" xfId="6" applyFont="1" applyAlignment="1">
      <alignment vertical="center"/>
    </xf>
    <xf numFmtId="166" fontId="18" fillId="0" borderId="0" xfId="6" applyNumberFormat="1" applyFont="1" applyFill="1" applyAlignment="1" applyProtection="1">
      <alignment horizontal="left" vertical="center"/>
    </xf>
    <xf numFmtId="3" fontId="35" fillId="0" borderId="1" xfId="6" applyNumberFormat="1" applyFont="1" applyFill="1" applyBorder="1" applyAlignment="1">
      <alignment vertical="center" wrapText="1"/>
    </xf>
    <xf numFmtId="3" fontId="35" fillId="0" borderId="1" xfId="6" quotePrefix="1" applyNumberFormat="1" applyFont="1" applyFill="1" applyBorder="1" applyAlignment="1" applyProtection="1">
      <alignment horizontal="right" vertical="center"/>
    </xf>
    <xf numFmtId="3" fontId="35" fillId="7" borderId="1" xfId="6" quotePrefix="1" applyNumberFormat="1" applyFont="1" applyFill="1" applyBorder="1" applyAlignment="1" applyProtection="1">
      <alignment horizontal="right" vertical="center"/>
    </xf>
    <xf numFmtId="3" fontId="32" fillId="0" borderId="0" xfId="6" applyNumberFormat="1" applyFont="1" applyFill="1" applyAlignment="1">
      <alignment vertical="center" wrapText="1"/>
    </xf>
    <xf numFmtId="3" fontId="32" fillId="0" borderId="0" xfId="6" applyNumberFormat="1" applyFont="1" applyFill="1" applyAlignment="1" applyProtection="1">
      <alignment horizontal="right" vertical="center"/>
    </xf>
    <xf numFmtId="3" fontId="32" fillId="7" borderId="0" xfId="6" applyNumberFormat="1" applyFont="1" applyFill="1" applyAlignment="1" applyProtection="1">
      <alignment horizontal="right" vertical="center"/>
    </xf>
    <xf numFmtId="3" fontId="35" fillId="0" borderId="0" xfId="6" applyNumberFormat="1" applyFont="1" applyFill="1" applyAlignment="1" applyProtection="1">
      <alignment horizontal="right" vertical="center"/>
    </xf>
    <xf numFmtId="3" fontId="35" fillId="0" borderId="0" xfId="6" applyNumberFormat="1" applyFont="1" applyFill="1" applyBorder="1" applyAlignment="1">
      <alignment vertical="center" wrapText="1"/>
    </xf>
    <xf numFmtId="3" fontId="35" fillId="0" borderId="0" xfId="6" applyNumberFormat="1" applyFont="1" applyFill="1" applyBorder="1" applyAlignment="1">
      <alignment horizontal="right" vertical="center"/>
    </xf>
    <xf numFmtId="3" fontId="32" fillId="0" borderId="0" xfId="6" applyNumberFormat="1" applyFont="1" applyFill="1" applyBorder="1" applyAlignment="1" applyProtection="1">
      <alignment horizontal="left" vertical="center" wrapText="1"/>
    </xf>
    <xf numFmtId="3" fontId="32" fillId="0" borderId="1" xfId="6" applyNumberFormat="1" applyFont="1" applyFill="1" applyBorder="1" applyAlignment="1" applyProtection="1">
      <alignment horizontal="right" vertical="center"/>
    </xf>
    <xf numFmtId="3" fontId="35" fillId="0" borderId="0" xfId="6" applyNumberFormat="1" applyFont="1" applyFill="1" applyAlignment="1">
      <alignment vertical="center" wrapText="1"/>
    </xf>
    <xf numFmtId="3" fontId="35" fillId="0" borderId="2" xfId="6" applyNumberFormat="1" applyFont="1" applyFill="1" applyBorder="1" applyAlignment="1">
      <alignment vertical="center" wrapText="1"/>
    </xf>
    <xf numFmtId="3" fontId="35" fillId="0" borderId="2" xfId="6" quotePrefix="1" applyNumberFormat="1" applyFont="1" applyFill="1" applyBorder="1" applyAlignment="1" applyProtection="1">
      <alignment horizontal="right" vertical="center"/>
    </xf>
    <xf numFmtId="3" fontId="35" fillId="7" borderId="2" xfId="6" quotePrefix="1" applyNumberFormat="1" applyFont="1" applyFill="1" applyBorder="1" applyAlignment="1" applyProtection="1">
      <alignment horizontal="right" vertical="center"/>
    </xf>
    <xf numFmtId="0" fontId="2" fillId="0" borderId="2" xfId="6" applyFont="1" applyBorder="1" applyAlignment="1">
      <alignment vertical="center"/>
    </xf>
    <xf numFmtId="3" fontId="35" fillId="0" borderId="0" xfId="6" applyNumberFormat="1" applyFont="1" applyAlignment="1">
      <alignment horizontal="right" vertical="center"/>
    </xf>
    <xf numFmtId="3" fontId="35" fillId="0" borderId="0" xfId="6" applyNumberFormat="1" applyFont="1" applyFill="1" applyBorder="1" applyAlignment="1">
      <alignment vertical="center"/>
    </xf>
    <xf numFmtId="0" fontId="15" fillId="0" borderId="0" xfId="0" applyFont="1" applyFill="1" applyAlignment="1">
      <alignment vertical="center" wrapText="1"/>
    </xf>
    <xf numFmtId="3" fontId="15" fillId="0" borderId="0" xfId="0" applyNumberFormat="1" applyFont="1" applyFill="1" applyBorder="1" applyAlignment="1">
      <alignment horizontal="right" vertical="center"/>
    </xf>
    <xf numFmtId="3" fontId="15" fillId="7" borderId="0" xfId="0" applyNumberFormat="1" applyFont="1" applyFill="1" applyBorder="1" applyAlignment="1">
      <alignment horizontal="right" vertical="center"/>
    </xf>
    <xf numFmtId="3" fontId="15" fillId="0" borderId="1" xfId="0" applyNumberFormat="1" applyFont="1" applyFill="1" applyBorder="1" applyAlignment="1">
      <alignment vertical="center" wrapText="1"/>
    </xf>
    <xf numFmtId="3" fontId="15" fillId="0" borderId="1" xfId="0" applyNumberFormat="1" applyFont="1" applyFill="1" applyBorder="1" applyAlignment="1">
      <alignment horizontal="right" vertical="center"/>
    </xf>
    <xf numFmtId="3" fontId="15" fillId="7" borderId="1" xfId="0" applyNumberFormat="1" applyFont="1" applyFill="1" applyBorder="1" applyAlignment="1">
      <alignment horizontal="right" vertical="center"/>
    </xf>
    <xf numFmtId="3" fontId="14" fillId="0" borderId="2" xfId="0" applyNumberFormat="1" applyFont="1" applyFill="1" applyBorder="1" applyAlignment="1">
      <alignment vertical="center"/>
    </xf>
    <xf numFmtId="3" fontId="14" fillId="0" borderId="2" xfId="0" applyNumberFormat="1" applyFont="1" applyFill="1" applyBorder="1" applyAlignment="1">
      <alignment horizontal="right" vertical="center"/>
    </xf>
    <xf numFmtId="3" fontId="14" fillId="7" borderId="2" xfId="0" applyNumberFormat="1" applyFont="1" applyFill="1" applyBorder="1" applyAlignment="1">
      <alignment horizontal="right" vertical="center"/>
    </xf>
    <xf numFmtId="0" fontId="9" fillId="5" borderId="2" xfId="0" applyFont="1" applyFill="1" applyBorder="1" applyAlignment="1">
      <alignment vertical="center"/>
    </xf>
    <xf numFmtId="9" fontId="15" fillId="0" borderId="0" xfId="5" applyFont="1" applyFill="1" applyBorder="1" applyAlignment="1">
      <alignment horizontal="right" vertical="center"/>
    </xf>
    <xf numFmtId="9" fontId="15" fillId="7" borderId="0" xfId="5" applyFont="1" applyFill="1" applyBorder="1" applyAlignment="1">
      <alignment horizontal="right" vertical="center"/>
    </xf>
    <xf numFmtId="9" fontId="15" fillId="0" borderId="0" xfId="5" applyFont="1" applyFill="1" applyAlignment="1">
      <alignment horizontal="right" vertical="center"/>
    </xf>
    <xf numFmtId="9" fontId="15" fillId="7" borderId="0" xfId="5" applyFont="1" applyFill="1" applyAlignment="1">
      <alignment horizontal="right" vertical="center"/>
    </xf>
    <xf numFmtId="9" fontId="15" fillId="0" borderId="1" xfId="5" applyFont="1" applyFill="1" applyBorder="1" applyAlignment="1">
      <alignment horizontal="right" vertical="center"/>
    </xf>
    <xf numFmtId="9" fontId="15" fillId="7" borderId="1" xfId="5" applyFont="1" applyFill="1" applyBorder="1" applyAlignment="1">
      <alignment horizontal="right" vertical="center"/>
    </xf>
    <xf numFmtId="3" fontId="14" fillId="0" borderId="3" xfId="0" applyNumberFormat="1" applyFont="1" applyFill="1" applyBorder="1" applyAlignment="1">
      <alignment vertical="center"/>
    </xf>
    <xf numFmtId="9" fontId="14" fillId="0" borderId="3" xfId="5" applyFont="1" applyFill="1" applyBorder="1" applyAlignment="1">
      <alignment horizontal="right" vertical="center"/>
    </xf>
    <xf numFmtId="9" fontId="14" fillId="7" borderId="3" xfId="5" applyFont="1" applyFill="1" applyBorder="1" applyAlignment="1">
      <alignment horizontal="right" vertical="center"/>
    </xf>
    <xf numFmtId="0" fontId="9" fillId="5" borderId="0" xfId="0" applyFont="1" applyFill="1" applyBorder="1" applyAlignment="1">
      <alignment horizontal="right" vertical="center"/>
    </xf>
    <xf numFmtId="3" fontId="15" fillId="0" borderId="0" xfId="0" applyNumberFormat="1" applyFont="1" applyFill="1" applyAlignment="1">
      <alignment horizontal="right" vertical="center"/>
    </xf>
    <xf numFmtId="3" fontId="15" fillId="7" borderId="0" xfId="0" applyNumberFormat="1" applyFont="1" applyFill="1" applyAlignment="1">
      <alignment horizontal="right" vertical="center"/>
    </xf>
    <xf numFmtId="3" fontId="14" fillId="0" borderId="3" xfId="0" applyNumberFormat="1" applyFont="1" applyFill="1" applyBorder="1" applyAlignment="1">
      <alignment horizontal="right" vertical="center"/>
    </xf>
    <xf numFmtId="3" fontId="14" fillId="7" borderId="3" xfId="0" applyNumberFormat="1" applyFont="1" applyFill="1" applyBorder="1" applyAlignment="1">
      <alignment horizontal="right" vertical="center"/>
    </xf>
    <xf numFmtId="0" fontId="15" fillId="0" borderId="0" xfId="0" applyFont="1" applyFill="1" applyBorder="1" applyAlignment="1">
      <alignment vertical="center"/>
    </xf>
    <xf numFmtId="0" fontId="15" fillId="0" borderId="1" xfId="0" applyFont="1" applyFill="1" applyBorder="1" applyAlignment="1">
      <alignment vertical="center"/>
    </xf>
    <xf numFmtId="0" fontId="15" fillId="0" borderId="3" xfId="0" applyFont="1" applyFill="1" applyBorder="1" applyAlignment="1">
      <alignment vertical="center"/>
    </xf>
    <xf numFmtId="3" fontId="35" fillId="0" borderId="0" xfId="5" applyNumberFormat="1" applyFont="1" applyFill="1" applyBorder="1" applyAlignment="1">
      <alignment horizontal="right" vertical="center"/>
    </xf>
    <xf numFmtId="3" fontId="35" fillId="7" borderId="0" xfId="5" applyNumberFormat="1" applyFont="1" applyFill="1" applyBorder="1" applyAlignment="1">
      <alignment horizontal="right" vertical="center"/>
    </xf>
    <xf numFmtId="3" fontId="35" fillId="0" borderId="0" xfId="1" quotePrefix="1" applyNumberFormat="1" applyFont="1" applyFill="1" applyBorder="1" applyAlignment="1">
      <alignment horizontal="right" vertical="center"/>
    </xf>
    <xf numFmtId="3" fontId="35" fillId="0" borderId="1" xfId="5" applyNumberFormat="1" applyFont="1" applyFill="1" applyBorder="1" applyAlignment="1">
      <alignment horizontal="right" vertical="center"/>
    </xf>
    <xf numFmtId="3" fontId="35" fillId="7" borderId="1" xfId="5" applyNumberFormat="1" applyFont="1" applyFill="1" applyBorder="1" applyAlignment="1">
      <alignment horizontal="right" vertical="center"/>
    </xf>
    <xf numFmtId="3" fontId="39" fillId="0" borderId="0" xfId="5" applyNumberFormat="1" applyFont="1" applyFill="1" applyBorder="1" applyAlignment="1">
      <alignment horizontal="right" vertical="center"/>
    </xf>
    <xf numFmtId="3" fontId="39" fillId="0" borderId="0" xfId="1" quotePrefix="1" applyNumberFormat="1" applyFont="1" applyFill="1" applyBorder="1" applyAlignment="1">
      <alignment horizontal="right" vertical="center"/>
    </xf>
    <xf numFmtId="3" fontId="39" fillId="7" borderId="0" xfId="5" applyNumberFormat="1" applyFont="1" applyFill="1" applyBorder="1" applyAlignment="1">
      <alignment horizontal="right" vertical="center"/>
    </xf>
    <xf numFmtId="3" fontId="37" fillId="0" borderId="0" xfId="5" applyNumberFormat="1" applyFont="1" applyFill="1" applyBorder="1" applyAlignment="1">
      <alignment horizontal="left" vertical="center"/>
    </xf>
    <xf numFmtId="3" fontId="35" fillId="0" borderId="1" xfId="1" applyNumberFormat="1" applyFont="1" applyFill="1" applyBorder="1" applyAlignment="1">
      <alignment horizontal="right" vertical="center"/>
    </xf>
    <xf numFmtId="3" fontId="35" fillId="7" borderId="1" xfId="1" applyNumberFormat="1" applyFont="1" applyFill="1" applyBorder="1" applyAlignment="1">
      <alignment horizontal="right" vertical="center"/>
    </xf>
    <xf numFmtId="3" fontId="32" fillId="7" borderId="3" xfId="0" applyNumberFormat="1" applyFont="1" applyFill="1" applyBorder="1" applyAlignment="1">
      <alignment vertical="center"/>
    </xf>
    <xf numFmtId="9" fontId="35" fillId="0" borderId="0" xfId="5" applyNumberFormat="1" applyFont="1" applyFill="1" applyBorder="1" applyAlignment="1">
      <alignment horizontal="right" vertical="center"/>
    </xf>
    <xf numFmtId="9" fontId="35" fillId="0" borderId="0" xfId="5" quotePrefix="1" applyNumberFormat="1" applyFont="1" applyFill="1" applyBorder="1" applyAlignment="1">
      <alignment horizontal="right" vertical="center"/>
    </xf>
    <xf numFmtId="9" fontId="35" fillId="0" borderId="0" xfId="5" applyFont="1" applyFill="1" applyAlignment="1">
      <alignment vertical="center"/>
    </xf>
    <xf numFmtId="9" fontId="35" fillId="7" borderId="0" xfId="5" applyNumberFormat="1" applyFont="1" applyFill="1" applyBorder="1" applyAlignment="1">
      <alignment horizontal="right" vertical="center"/>
    </xf>
    <xf numFmtId="9" fontId="35" fillId="0" borderId="1" xfId="5" applyNumberFormat="1" applyFont="1" applyFill="1" applyBorder="1" applyAlignment="1">
      <alignment horizontal="right" vertical="center"/>
    </xf>
    <xf numFmtId="9" fontId="35" fillId="0" borderId="1" xfId="5" quotePrefix="1" applyNumberFormat="1" applyFont="1" applyFill="1" applyBorder="1" applyAlignment="1">
      <alignment horizontal="right" vertical="center"/>
    </xf>
    <xf numFmtId="9" fontId="35" fillId="0" borderId="1" xfId="5" applyFont="1" applyFill="1" applyBorder="1" applyAlignment="1">
      <alignment vertical="center"/>
    </xf>
    <xf numFmtId="9" fontId="35" fillId="7" borderId="1" xfId="5" applyNumberFormat="1" applyFont="1" applyFill="1" applyBorder="1" applyAlignment="1">
      <alignment horizontal="right" vertical="center"/>
    </xf>
    <xf numFmtId="0" fontId="35" fillId="0" borderId="5" xfId="0" applyFont="1" applyFill="1" applyBorder="1" applyAlignment="1">
      <alignment vertical="center"/>
    </xf>
    <xf numFmtId="3" fontId="35" fillId="0" borderId="5" xfId="1" applyNumberFormat="1" applyFont="1" applyFill="1" applyBorder="1" applyAlignment="1">
      <alignment horizontal="right" vertical="center"/>
    </xf>
    <xf numFmtId="3" fontId="35" fillId="7" borderId="5" xfId="1" applyNumberFormat="1" applyFont="1" applyFill="1" applyBorder="1" applyAlignment="1">
      <alignment horizontal="right" vertical="center"/>
    </xf>
    <xf numFmtId="0" fontId="9" fillId="5" borderId="5" xfId="0" applyFont="1" applyFill="1" applyBorder="1" applyAlignment="1">
      <alignment vertical="center"/>
    </xf>
    <xf numFmtId="0" fontId="9" fillId="0" borderId="5" xfId="0" applyFont="1" applyBorder="1" applyAlignment="1">
      <alignment vertical="center"/>
    </xf>
    <xf numFmtId="0" fontId="39" fillId="2" borderId="1" xfId="0" applyFont="1" applyFill="1" applyBorder="1" applyAlignment="1">
      <alignment vertical="center" wrapText="1"/>
    </xf>
    <xf numFmtId="3" fontId="39" fillId="0" borderId="1" xfId="5" applyNumberFormat="1" applyFont="1" applyFill="1" applyBorder="1" applyAlignment="1">
      <alignment horizontal="right" vertical="center"/>
    </xf>
    <xf numFmtId="3" fontId="39" fillId="0" borderId="1" xfId="1" quotePrefix="1" applyNumberFormat="1" applyFont="1" applyFill="1" applyBorder="1" applyAlignment="1">
      <alignment horizontal="right" vertical="center"/>
    </xf>
    <xf numFmtId="0" fontId="39" fillId="2" borderId="1" xfId="0" applyFont="1" applyFill="1" applyBorder="1" applyAlignment="1">
      <alignment vertical="center"/>
    </xf>
    <xf numFmtId="3" fontId="39" fillId="7" borderId="1" xfId="5" applyNumberFormat="1" applyFont="1" applyFill="1" applyBorder="1" applyAlignment="1">
      <alignment horizontal="right" vertical="center"/>
    </xf>
    <xf numFmtId="0" fontId="12" fillId="2" borderId="1" xfId="0" applyFont="1" applyFill="1" applyBorder="1" applyAlignment="1">
      <alignment vertical="center"/>
    </xf>
    <xf numFmtId="0" fontId="35" fillId="0" borderId="3" xfId="0" applyFont="1" applyFill="1" applyBorder="1" applyAlignment="1">
      <alignment vertical="center"/>
    </xf>
    <xf numFmtId="3" fontId="32" fillId="0" borderId="2" xfId="5" applyNumberFormat="1" applyFont="1" applyFill="1" applyBorder="1" applyAlignment="1">
      <alignment horizontal="right" vertical="center"/>
    </xf>
    <xf numFmtId="9" fontId="35" fillId="0" borderId="0" xfId="5" applyFont="1" applyFill="1" applyBorder="1" applyAlignment="1">
      <alignment horizontal="right" vertical="center"/>
    </xf>
    <xf numFmtId="9" fontId="35" fillId="0" borderId="0" xfId="5" quotePrefix="1" applyFont="1" applyFill="1" applyBorder="1" applyAlignment="1">
      <alignment horizontal="right" vertical="center"/>
    </xf>
    <xf numFmtId="9" fontId="35" fillId="0" borderId="1" xfId="5" applyFont="1" applyFill="1" applyBorder="1" applyAlignment="1">
      <alignment horizontal="right" vertical="center"/>
    </xf>
    <xf numFmtId="9" fontId="35" fillId="0" borderId="1" xfId="5" quotePrefix="1" applyFont="1" applyFill="1" applyBorder="1" applyAlignment="1">
      <alignment horizontal="right" vertical="center"/>
    </xf>
    <xf numFmtId="3" fontId="32" fillId="0" borderId="4" xfId="0" applyNumberFormat="1" applyFont="1" applyFill="1" applyBorder="1" applyAlignment="1">
      <alignment horizontal="right" vertical="center"/>
    </xf>
    <xf numFmtId="9" fontId="35" fillId="7" borderId="0" xfId="5" quotePrefix="1" applyFont="1" applyFill="1" applyBorder="1" applyAlignment="1">
      <alignment horizontal="right" vertical="center"/>
    </xf>
    <xf numFmtId="9" fontId="35" fillId="7" borderId="1" xfId="5" quotePrefix="1" applyFont="1" applyFill="1" applyBorder="1" applyAlignment="1">
      <alignment horizontal="right" vertical="center"/>
    </xf>
    <xf numFmtId="9" fontId="32" fillId="0" borderId="4" xfId="5" quotePrefix="1" applyFont="1" applyFill="1" applyBorder="1" applyAlignment="1">
      <alignment horizontal="right" vertical="center"/>
    </xf>
    <xf numFmtId="9" fontId="32" fillId="7" borderId="4" xfId="5" quotePrefix="1" applyFont="1" applyFill="1" applyBorder="1" applyAlignment="1">
      <alignment horizontal="right" vertical="center"/>
    </xf>
    <xf numFmtId="9" fontId="35" fillId="0" borderId="0" xfId="5" applyFont="1" applyAlignment="1">
      <alignment vertical="center"/>
    </xf>
    <xf numFmtId="9" fontId="35" fillId="0" borderId="1" xfId="5" applyFont="1" applyBorder="1" applyAlignment="1">
      <alignment vertical="center"/>
    </xf>
    <xf numFmtId="9" fontId="35" fillId="0" borderId="4" xfId="5" applyFont="1" applyBorder="1" applyAlignment="1">
      <alignment vertical="center"/>
    </xf>
    <xf numFmtId="9" fontId="38" fillId="0" borderId="2" xfId="5" quotePrefix="1" applyFont="1" applyFill="1" applyBorder="1" applyAlignment="1">
      <alignment horizontal="left" vertical="center"/>
    </xf>
    <xf numFmtId="9" fontId="35" fillId="0" borderId="0" xfId="0" applyNumberFormat="1" applyFont="1" applyAlignment="1">
      <alignment vertical="center"/>
    </xf>
    <xf numFmtId="9" fontId="35" fillId="7" borderId="0" xfId="0" applyNumberFormat="1" applyFont="1" applyFill="1" applyBorder="1" applyAlignment="1">
      <alignment horizontal="right" vertical="center"/>
    </xf>
    <xf numFmtId="3" fontId="32" fillId="7" borderId="0" xfId="0" applyNumberFormat="1" applyFont="1" applyFill="1" applyBorder="1" applyAlignment="1">
      <alignment horizontal="right" vertical="center"/>
    </xf>
    <xf numFmtId="3" fontId="32" fillId="7" borderId="1" xfId="0" applyNumberFormat="1" applyFont="1" applyFill="1" applyBorder="1" applyAlignment="1">
      <alignment horizontal="right" vertical="center"/>
    </xf>
    <xf numFmtId="3" fontId="35" fillId="0" borderId="1" xfId="0" applyNumberFormat="1" applyFont="1" applyFill="1" applyBorder="1" applyAlignment="1">
      <alignment horizontal="left" vertical="center" wrapText="1"/>
    </xf>
    <xf numFmtId="3" fontId="35" fillId="0" borderId="0" xfId="0" applyNumberFormat="1" applyFont="1" applyFill="1" applyBorder="1" applyAlignment="1">
      <alignment horizontal="left" vertical="center" wrapText="1"/>
    </xf>
    <xf numFmtId="0" fontId="32" fillId="0" borderId="0" xfId="0" applyFont="1" applyFill="1" applyBorder="1" applyAlignment="1">
      <alignment vertical="center"/>
    </xf>
    <xf numFmtId="3" fontId="32" fillId="0" borderId="0" xfId="0" applyNumberFormat="1" applyFont="1" applyFill="1" applyBorder="1" applyAlignment="1">
      <alignment horizontal="right" vertical="center"/>
    </xf>
    <xf numFmtId="9" fontId="35" fillId="0" borderId="2" xfId="5" applyNumberFormat="1" applyFont="1" applyFill="1" applyBorder="1" applyAlignment="1">
      <alignment horizontal="right" vertical="center"/>
    </xf>
    <xf numFmtId="9" fontId="35" fillId="7" borderId="2" xfId="5" applyNumberFormat="1" applyFont="1" applyFill="1" applyBorder="1" applyAlignment="1">
      <alignment horizontal="right" vertical="center"/>
    </xf>
    <xf numFmtId="9" fontId="35" fillId="0" borderId="2" xfId="5" applyFont="1" applyFill="1" applyBorder="1" applyAlignment="1">
      <alignment horizontal="right" vertical="center"/>
    </xf>
    <xf numFmtId="9" fontId="32" fillId="0" borderId="3" xfId="0" applyNumberFormat="1" applyFont="1" applyFill="1" applyBorder="1" applyAlignment="1">
      <alignment horizontal="right" vertical="center"/>
    </xf>
    <xf numFmtId="9" fontId="32" fillId="7" borderId="3" xfId="0" applyNumberFormat="1" applyFont="1" applyFill="1" applyBorder="1" applyAlignment="1">
      <alignment horizontal="right" vertical="center"/>
    </xf>
    <xf numFmtId="0" fontId="13" fillId="0" borderId="0" xfId="0" applyFont="1" applyBorder="1" applyAlignment="1">
      <alignment vertical="center"/>
    </xf>
    <xf numFmtId="0" fontId="32" fillId="0" borderId="0" xfId="0" applyFont="1" applyAlignment="1">
      <alignment horizontal="right" vertical="center"/>
    </xf>
    <xf numFmtId="0" fontId="35" fillId="0" borderId="11" xfId="0" applyFont="1" applyFill="1" applyBorder="1" applyAlignment="1">
      <alignment vertical="center" wrapText="1"/>
    </xf>
    <xf numFmtId="9" fontId="35" fillId="0" borderId="11" xfId="0" applyNumberFormat="1" applyFont="1" applyFill="1" applyBorder="1" applyAlignment="1">
      <alignment horizontal="right" vertical="center"/>
    </xf>
    <xf numFmtId="9" fontId="32" fillId="7" borderId="11" xfId="0" applyNumberFormat="1" applyFont="1" applyFill="1" applyBorder="1" applyAlignment="1">
      <alignment horizontal="right" vertical="center"/>
    </xf>
    <xf numFmtId="0" fontId="32" fillId="0" borderId="12" xfId="0" applyFont="1" applyFill="1" applyBorder="1" applyAlignment="1">
      <alignment vertical="center"/>
    </xf>
    <xf numFmtId="9" fontId="32" fillId="0" borderId="12" xfId="0" applyNumberFormat="1" applyFont="1" applyFill="1" applyBorder="1" applyAlignment="1">
      <alignment horizontal="right" vertical="center"/>
    </xf>
    <xf numFmtId="9" fontId="32" fillId="7" borderId="12" xfId="0" applyNumberFormat="1" applyFont="1" applyFill="1" applyBorder="1" applyAlignment="1">
      <alignment horizontal="right" vertical="center"/>
    </xf>
    <xf numFmtId="0" fontId="32" fillId="0" borderId="0" xfId="0" applyFont="1" applyFill="1" applyBorder="1" applyAlignment="1">
      <alignment vertical="center" wrapText="1"/>
    </xf>
    <xf numFmtId="3" fontId="32" fillId="0" borderId="0" xfId="0" applyNumberFormat="1" applyFont="1" applyFill="1" applyAlignment="1">
      <alignment horizontal="right" vertical="center" wrapText="1"/>
    </xf>
    <xf numFmtId="3" fontId="32" fillId="0" borderId="0" xfId="0" applyNumberFormat="1" applyFont="1" applyFill="1" applyBorder="1" applyAlignment="1">
      <alignment horizontal="right" vertical="center" wrapText="1"/>
    </xf>
    <xf numFmtId="3" fontId="32" fillId="7" borderId="0" xfId="0" applyNumberFormat="1" applyFont="1" applyFill="1" applyAlignment="1">
      <alignment horizontal="right" vertical="center" wrapText="1"/>
    </xf>
    <xf numFmtId="3" fontId="35" fillId="0" borderId="0" xfId="0" applyNumberFormat="1" applyFont="1" applyFill="1" applyAlignment="1">
      <alignment horizontal="right" vertical="center" wrapText="1"/>
    </xf>
    <xf numFmtId="3" fontId="35" fillId="0" borderId="0" xfId="0" applyNumberFormat="1" applyFont="1" applyFill="1" applyBorder="1" applyAlignment="1">
      <alignment horizontal="right" vertical="center" wrapText="1"/>
    </xf>
    <xf numFmtId="3" fontId="35" fillId="7" borderId="0" xfId="0" applyNumberFormat="1" applyFont="1" applyFill="1" applyAlignment="1">
      <alignment horizontal="right" vertical="center" wrapText="1"/>
    </xf>
    <xf numFmtId="0" fontId="35" fillId="0" borderId="0" xfId="0" applyFont="1" applyFill="1" applyAlignment="1">
      <alignment horizontal="right" vertical="center" wrapText="1"/>
    </xf>
    <xf numFmtId="0" fontId="35" fillId="0" borderId="1" xfId="0" applyFont="1" applyFill="1" applyBorder="1" applyAlignment="1">
      <alignment horizontal="right" vertical="center" wrapText="1"/>
    </xf>
    <xf numFmtId="3" fontId="35" fillId="0" borderId="1" xfId="0" applyNumberFormat="1" applyFont="1" applyFill="1" applyBorder="1" applyAlignment="1">
      <alignment horizontal="right" vertical="center" wrapText="1"/>
    </xf>
    <xf numFmtId="3" fontId="32" fillId="0" borderId="3" xfId="0" applyNumberFormat="1" applyFont="1" applyFill="1" applyBorder="1" applyAlignment="1">
      <alignment horizontal="right" vertical="center"/>
    </xf>
    <xf numFmtId="3" fontId="9" fillId="0" borderId="3" xfId="0" applyNumberFormat="1" applyFont="1" applyBorder="1" applyAlignment="1">
      <alignment vertical="center"/>
    </xf>
    <xf numFmtId="0" fontId="35" fillId="0" borderId="0" xfId="6" applyFont="1" applyFill="1" applyBorder="1" applyAlignment="1">
      <alignment vertical="center" wrapText="1"/>
    </xf>
    <xf numFmtId="0" fontId="35" fillId="0" borderId="0" xfId="6" applyFont="1" applyFill="1" applyAlignment="1">
      <alignment vertical="center" wrapText="1"/>
    </xf>
    <xf numFmtId="0" fontId="35" fillId="0" borderId="17" xfId="6" applyFont="1" applyFill="1" applyBorder="1" applyAlignment="1">
      <alignment vertical="center" wrapText="1"/>
    </xf>
    <xf numFmtId="38" fontId="16" fillId="0" borderId="0" xfId="6" quotePrefix="1" applyNumberFormat="1" applyFont="1" applyFill="1" applyAlignment="1" applyProtection="1">
      <alignment horizontal="left" vertical="center"/>
    </xf>
    <xf numFmtId="38" fontId="16" fillId="0" borderId="0" xfId="6" quotePrefix="1" applyNumberFormat="1" applyFont="1" applyFill="1" applyAlignment="1" applyProtection="1">
      <alignment horizontal="left" vertical="center" wrapText="1"/>
    </xf>
    <xf numFmtId="3" fontId="16" fillId="0" borderId="0" xfId="6" applyNumberFormat="1" applyFont="1" applyFill="1" applyAlignment="1">
      <alignment horizontal="right" vertical="center"/>
    </xf>
    <xf numFmtId="38" fontId="16" fillId="0" borderId="0" xfId="6" applyNumberFormat="1" applyFont="1" applyFill="1" applyAlignment="1" applyProtection="1">
      <alignment horizontal="left" vertical="center"/>
    </xf>
    <xf numFmtId="38" fontId="16" fillId="0" borderId="0" xfId="6" applyNumberFormat="1" applyFont="1" applyFill="1" applyAlignment="1" applyProtection="1">
      <alignment horizontal="left" vertical="center" wrapText="1"/>
    </xf>
    <xf numFmtId="3" fontId="16" fillId="0" borderId="0" xfId="6" applyNumberFormat="1" applyFont="1" applyFill="1" applyAlignment="1">
      <alignment vertical="center"/>
    </xf>
    <xf numFmtId="3" fontId="16" fillId="0" borderId="0" xfId="6" quotePrefix="1" applyNumberFormat="1" applyFont="1" applyFill="1" applyAlignment="1" applyProtection="1">
      <alignment horizontal="right" vertical="center"/>
    </xf>
    <xf numFmtId="38" fontId="16" fillId="0" borderId="17" xfId="6" applyNumberFormat="1" applyFont="1" applyFill="1" applyBorder="1" applyAlignment="1" applyProtection="1">
      <alignment horizontal="left" vertical="center"/>
    </xf>
    <xf numFmtId="38" fontId="16" fillId="0" borderId="17" xfId="6" applyNumberFormat="1" applyFont="1" applyFill="1" applyBorder="1" applyAlignment="1" applyProtection="1">
      <alignment horizontal="left" vertical="center" wrapText="1"/>
    </xf>
    <xf numFmtId="3" fontId="16" fillId="0" borderId="17" xfId="6" quotePrefix="1" applyNumberFormat="1" applyFont="1" applyFill="1" applyBorder="1" applyAlignment="1" applyProtection="1">
      <alignment horizontal="right" vertical="center"/>
    </xf>
    <xf numFmtId="0" fontId="2" fillId="0" borderId="17" xfId="6" applyFont="1" applyBorder="1" applyAlignment="1">
      <alignment vertical="center"/>
    </xf>
    <xf numFmtId="38" fontId="41" fillId="0" borderId="0" xfId="4" applyNumberFormat="1" applyFont="1" applyFill="1" applyBorder="1" applyAlignment="1" applyProtection="1">
      <alignment horizontal="right" vertical="center"/>
    </xf>
    <xf numFmtId="0" fontId="35" fillId="7" borderId="0" xfId="0" applyFont="1" applyFill="1" applyBorder="1" applyAlignment="1">
      <alignment horizontal="right" vertical="center"/>
    </xf>
    <xf numFmtId="0" fontId="35" fillId="0" borderId="0" xfId="0" applyFont="1" applyBorder="1" applyAlignment="1">
      <alignment horizontal="right" vertical="center"/>
    </xf>
    <xf numFmtId="3" fontId="35" fillId="0" borderId="0" xfId="4" applyNumberFormat="1" applyFont="1" applyFill="1" applyBorder="1" applyAlignment="1" applyProtection="1">
      <alignment horizontal="right" vertical="center"/>
    </xf>
    <xf numFmtId="3" fontId="35" fillId="7" borderId="0" xfId="4" applyNumberFormat="1" applyFont="1" applyFill="1" applyBorder="1" applyAlignment="1" applyProtection="1">
      <alignment horizontal="right" vertical="center"/>
    </xf>
    <xf numFmtId="4" fontId="35" fillId="0" borderId="0" xfId="4" applyNumberFormat="1" applyFont="1" applyFill="1" applyBorder="1" applyAlignment="1" applyProtection="1">
      <alignment horizontal="right" vertical="center"/>
    </xf>
    <xf numFmtId="4" fontId="35" fillId="7" borderId="0" xfId="4" applyNumberFormat="1" applyFont="1" applyFill="1" applyBorder="1" applyAlignment="1" applyProtection="1">
      <alignment horizontal="right" vertical="center"/>
    </xf>
    <xf numFmtId="4" fontId="35" fillId="7" borderId="14" xfId="4" applyNumberFormat="1" applyFont="1" applyFill="1" applyBorder="1" applyAlignment="1" applyProtection="1">
      <alignment horizontal="right" vertical="center"/>
    </xf>
    <xf numFmtId="4" fontId="35" fillId="2" borderId="0" xfId="4" applyNumberFormat="1" applyFont="1" applyFill="1" applyBorder="1" applyAlignment="1" applyProtection="1">
      <alignment horizontal="right" vertical="center"/>
    </xf>
    <xf numFmtId="4" fontId="35" fillId="2" borderId="16" xfId="4" applyNumberFormat="1" applyFont="1" applyFill="1" applyBorder="1" applyAlignment="1" applyProtection="1">
      <alignment horizontal="right" vertical="center"/>
    </xf>
    <xf numFmtId="4" fontId="35" fillId="7" borderId="18" xfId="4" applyNumberFormat="1" applyFont="1" applyFill="1" applyBorder="1" applyAlignment="1" applyProtection="1">
      <alignment horizontal="right" vertical="center"/>
    </xf>
    <xf numFmtId="4" fontId="35" fillId="0" borderId="16" xfId="4" applyNumberFormat="1" applyFont="1" applyFill="1" applyBorder="1" applyAlignment="1" applyProtection="1">
      <alignment horizontal="right" vertical="center"/>
    </xf>
    <xf numFmtId="0" fontId="35" fillId="0" borderId="16" xfId="0" applyFont="1" applyBorder="1" applyAlignment="1">
      <alignment vertical="center"/>
    </xf>
    <xf numFmtId="0" fontId="35" fillId="5" borderId="16" xfId="0" applyFont="1" applyFill="1" applyBorder="1" applyAlignment="1">
      <alignment vertical="center"/>
    </xf>
    <xf numFmtId="0" fontId="9" fillId="0" borderId="16" xfId="0" applyFont="1" applyBorder="1" applyAlignment="1">
      <alignment vertical="center"/>
    </xf>
    <xf numFmtId="38" fontId="38" fillId="0" borderId="0" xfId="4" applyNumberFormat="1" applyFont="1" applyFill="1" applyBorder="1" applyAlignment="1" applyProtection="1">
      <alignment vertical="center" wrapText="1"/>
    </xf>
    <xf numFmtId="38" fontId="38" fillId="7" borderId="0" xfId="4" applyNumberFormat="1" applyFont="1" applyFill="1" applyBorder="1" applyAlignment="1" applyProtection="1">
      <alignment vertical="center" wrapText="1"/>
    </xf>
    <xf numFmtId="38" fontId="41" fillId="7" borderId="0" xfId="4" applyNumberFormat="1" applyFont="1" applyFill="1" applyBorder="1" applyAlignment="1" applyProtection="1">
      <alignment horizontal="right" vertical="center"/>
    </xf>
    <xf numFmtId="1" fontId="35" fillId="0" borderId="0" xfId="0" applyNumberFormat="1" applyFont="1" applyFill="1" applyAlignment="1">
      <alignment horizontal="right" vertical="center"/>
    </xf>
    <xf numFmtId="3" fontId="35" fillId="7" borderId="0" xfId="0" applyNumberFormat="1" applyFont="1" applyFill="1" applyAlignment="1">
      <alignment horizontal="right" vertical="center"/>
    </xf>
    <xf numFmtId="3" fontId="35" fillId="0" borderId="0" xfId="0" applyNumberFormat="1" applyFont="1" applyFill="1" applyAlignment="1">
      <alignment horizontal="right" vertical="center"/>
    </xf>
    <xf numFmtId="165" fontId="35" fillId="0" borderId="0" xfId="5" applyNumberFormat="1" applyFont="1" applyFill="1" applyBorder="1" applyAlignment="1" applyProtection="1">
      <alignment horizontal="right" vertical="center"/>
    </xf>
    <xf numFmtId="165" fontId="35" fillId="7" borderId="0" xfId="5" quotePrefix="1" applyNumberFormat="1" applyFont="1" applyFill="1" applyBorder="1" applyAlignment="1" applyProtection="1">
      <alignment horizontal="right" vertical="center"/>
    </xf>
    <xf numFmtId="165" fontId="35" fillId="0" borderId="0" xfId="5" quotePrefix="1" applyNumberFormat="1" applyFont="1" applyFill="1" applyBorder="1" applyAlignment="1" applyProtection="1">
      <alignment horizontal="right" vertical="center"/>
    </xf>
    <xf numFmtId="169" fontId="35" fillId="0" borderId="0" xfId="4" applyNumberFormat="1" applyFont="1" applyFill="1" applyBorder="1" applyAlignment="1" applyProtection="1">
      <alignment horizontal="right" vertical="center"/>
    </xf>
    <xf numFmtId="169" fontId="35" fillId="7" borderId="0" xfId="4" applyNumberFormat="1" applyFont="1" applyFill="1" applyBorder="1" applyAlignment="1" applyProtection="1">
      <alignment horizontal="right" vertical="center"/>
    </xf>
    <xf numFmtId="3" fontId="35" fillId="0" borderId="0" xfId="4" quotePrefix="1" applyNumberFormat="1" applyFont="1" applyFill="1" applyBorder="1" applyAlignment="1" applyProtection="1">
      <alignment horizontal="right" vertical="center"/>
    </xf>
    <xf numFmtId="165" fontId="35" fillId="0" borderId="16" xfId="4" applyNumberFormat="1" applyFont="1" applyFill="1" applyBorder="1" applyAlignment="1" applyProtection="1">
      <alignment horizontal="right" vertical="center"/>
    </xf>
    <xf numFmtId="165" fontId="35" fillId="7" borderId="16" xfId="4" quotePrefix="1" applyNumberFormat="1" applyFont="1" applyFill="1" applyBorder="1" applyAlignment="1" applyProtection="1">
      <alignment horizontal="right" vertical="center"/>
    </xf>
    <xf numFmtId="165" fontId="35" fillId="0" borderId="16" xfId="4" quotePrefix="1" applyNumberFormat="1" applyFont="1" applyFill="1" applyBorder="1" applyAlignment="1" applyProtection="1">
      <alignment horizontal="right" vertical="center"/>
    </xf>
    <xf numFmtId="38" fontId="35" fillId="0" borderId="0" xfId="4" applyNumberFormat="1" applyFont="1" applyFill="1" applyBorder="1" applyAlignment="1" applyProtection="1">
      <alignment horizontal="right" vertical="center"/>
    </xf>
    <xf numFmtId="38" fontId="35" fillId="7" borderId="0" xfId="4" applyNumberFormat="1" applyFont="1" applyFill="1" applyBorder="1" applyAlignment="1" applyProtection="1">
      <alignment horizontal="right" vertical="center"/>
    </xf>
    <xf numFmtId="166" fontId="35" fillId="0" borderId="0" xfId="4" applyNumberFormat="1" applyFont="1" applyFill="1" applyBorder="1" applyAlignment="1" applyProtection="1">
      <alignment vertical="center"/>
    </xf>
    <xf numFmtId="166" fontId="35" fillId="0" borderId="16" xfId="4" applyNumberFormat="1" applyFont="1" applyFill="1" applyBorder="1" applyAlignment="1" applyProtection="1">
      <alignment vertical="center"/>
    </xf>
    <xf numFmtId="166" fontId="35" fillId="7" borderId="16" xfId="4" applyNumberFormat="1" applyFont="1" applyFill="1" applyBorder="1" applyAlignment="1" applyProtection="1">
      <alignment vertical="center"/>
    </xf>
    <xf numFmtId="3" fontId="35" fillId="0" borderId="1" xfId="2" applyNumberFormat="1" applyFont="1" applyFill="1" applyBorder="1" applyAlignment="1">
      <alignment horizontal="right" vertical="center"/>
    </xf>
    <xf numFmtId="3" fontId="35" fillId="0" borderId="1" xfId="2" quotePrefix="1" applyNumberFormat="1" applyFont="1" applyFill="1" applyBorder="1" applyAlignment="1">
      <alignment horizontal="right" vertical="center"/>
    </xf>
    <xf numFmtId="3" fontId="35" fillId="7" borderId="1" xfId="2" applyNumberFormat="1" applyFont="1" applyFill="1" applyBorder="1" applyAlignment="1">
      <alignment horizontal="right" vertical="center"/>
    </xf>
    <xf numFmtId="0" fontId="32" fillId="0" borderId="10" xfId="0" applyFont="1" applyFill="1" applyBorder="1" applyAlignment="1">
      <alignment vertical="center"/>
    </xf>
    <xf numFmtId="3" fontId="32" fillId="0" borderId="10" xfId="0" applyNumberFormat="1" applyFont="1" applyFill="1" applyBorder="1" applyAlignment="1">
      <alignment vertical="center"/>
    </xf>
    <xf numFmtId="3" fontId="32" fillId="7" borderId="10" xfId="0" applyNumberFormat="1" applyFont="1" applyFill="1" applyBorder="1" applyAlignment="1">
      <alignment vertical="center"/>
    </xf>
    <xf numFmtId="0" fontId="9" fillId="0" borderId="10" xfId="0" applyFont="1" applyBorder="1" applyAlignment="1">
      <alignment vertical="center"/>
    </xf>
    <xf numFmtId="0" fontId="15" fillId="0" borderId="0" xfId="0" applyFont="1" applyFill="1" applyBorder="1" applyAlignment="1">
      <alignment vertical="center" wrapText="1"/>
    </xf>
    <xf numFmtId="3" fontId="15" fillId="0" borderId="0" xfId="5" applyNumberFormat="1" applyFont="1" applyFill="1" applyBorder="1" applyAlignment="1">
      <alignment horizontal="right" vertical="center"/>
    </xf>
    <xf numFmtId="3" fontId="15" fillId="0" borderId="0" xfId="0" applyNumberFormat="1" applyFont="1" applyFill="1" applyAlignment="1">
      <alignment vertical="center"/>
    </xf>
    <xf numFmtId="3" fontId="15" fillId="7" borderId="0" xfId="5" applyNumberFormat="1" applyFont="1" applyFill="1" applyBorder="1" applyAlignment="1">
      <alignment horizontal="right" vertical="center"/>
    </xf>
    <xf numFmtId="38" fontId="15" fillId="0" borderId="0" xfId="0" applyNumberFormat="1" applyFont="1" applyFill="1" applyAlignment="1" applyProtection="1">
      <alignment horizontal="left" vertical="center" wrapText="1"/>
    </xf>
    <xf numFmtId="3" fontId="15" fillId="0" borderId="0" xfId="5" quotePrefix="1" applyNumberFormat="1" applyFont="1" applyFill="1" applyBorder="1" applyAlignment="1">
      <alignment horizontal="right" vertical="center"/>
    </xf>
    <xf numFmtId="0" fontId="15" fillId="0" borderId="0" xfId="0" applyFont="1" applyFill="1" applyAlignment="1">
      <alignment vertical="center"/>
    </xf>
    <xf numFmtId="38" fontId="15" fillId="0" borderId="1" xfId="0" applyNumberFormat="1" applyFont="1" applyFill="1" applyBorder="1" applyAlignment="1" applyProtection="1">
      <alignment horizontal="left" vertical="center" wrapText="1"/>
    </xf>
    <xf numFmtId="3" fontId="15" fillId="0" borderId="1" xfId="0" applyNumberFormat="1" applyFont="1" applyFill="1" applyBorder="1" applyAlignment="1">
      <alignment vertical="center"/>
    </xf>
    <xf numFmtId="38" fontId="24" fillId="0" borderId="0" xfId="0" applyNumberFormat="1" applyFont="1" applyFill="1" applyBorder="1" applyAlignment="1" applyProtection="1">
      <alignment horizontal="left" vertical="center" wrapText="1"/>
    </xf>
    <xf numFmtId="3" fontId="24" fillId="0" borderId="0" xfId="0" applyNumberFormat="1" applyFont="1" applyFill="1" applyBorder="1" applyAlignment="1">
      <alignment vertical="center"/>
    </xf>
    <xf numFmtId="3" fontId="24" fillId="7" borderId="0" xfId="0" applyNumberFormat="1" applyFont="1" applyFill="1" applyBorder="1" applyAlignment="1">
      <alignment vertical="center"/>
    </xf>
    <xf numFmtId="0" fontId="29" fillId="0" borderId="1" xfId="0" applyFont="1" applyBorder="1" applyAlignment="1">
      <alignment vertical="center"/>
    </xf>
    <xf numFmtId="0" fontId="14" fillId="0" borderId="3" xfId="0" applyFont="1" applyFill="1" applyBorder="1" applyAlignment="1">
      <alignment vertical="center"/>
    </xf>
    <xf numFmtId="3" fontId="15" fillId="0" borderId="3" xfId="0" applyNumberFormat="1" applyFont="1" applyFill="1" applyBorder="1" applyAlignment="1">
      <alignment horizontal="right" vertical="center"/>
    </xf>
    <xf numFmtId="3" fontId="15" fillId="0" borderId="0" xfId="0" applyNumberFormat="1" applyFont="1" applyFill="1" applyBorder="1" applyAlignment="1">
      <alignment vertical="center"/>
    </xf>
    <xf numFmtId="38" fontId="15" fillId="0" borderId="0" xfId="0" applyNumberFormat="1" applyFont="1" applyFill="1" applyBorder="1" applyAlignment="1" applyProtection="1">
      <alignment horizontal="left" vertical="center" wrapText="1"/>
    </xf>
    <xf numFmtId="0" fontId="8" fillId="0" borderId="0" xfId="0" applyFont="1" applyAlignment="1">
      <alignment vertical="center"/>
    </xf>
    <xf numFmtId="0" fontId="14" fillId="0" borderId="0" xfId="0" applyFont="1" applyFill="1" applyBorder="1" applyAlignment="1">
      <alignment vertical="center"/>
    </xf>
    <xf numFmtId="0" fontId="37" fillId="0" borderId="1" xfId="0" applyFont="1" applyBorder="1" applyAlignment="1">
      <alignment horizontal="left" vertical="center"/>
    </xf>
    <xf numFmtId="0" fontId="37" fillId="0" borderId="5" xfId="0" applyFont="1" applyFill="1" applyBorder="1" applyAlignment="1">
      <alignment vertical="center"/>
    </xf>
    <xf numFmtId="0" fontId="25" fillId="7" borderId="9" xfId="0" applyFont="1" applyFill="1" applyBorder="1" applyAlignment="1" applyProtection="1">
      <alignment horizontal="center"/>
    </xf>
    <xf numFmtId="0" fontId="0" fillId="7" borderId="9" xfId="0" applyFill="1" applyBorder="1" applyAlignment="1">
      <alignment horizontal="center"/>
    </xf>
    <xf numFmtId="0" fontId="35" fillId="0" borderId="0" xfId="0" applyFont="1" applyBorder="1" applyAlignment="1">
      <alignment horizontal="right"/>
    </xf>
    <xf numFmtId="3" fontId="39" fillId="0" borderId="4" xfId="0" applyNumberFormat="1" applyFont="1" applyFill="1" applyBorder="1" applyAlignment="1">
      <alignment horizontal="right" vertical="center" wrapText="1"/>
    </xf>
    <xf numFmtId="4" fontId="35" fillId="7" borderId="16" xfId="4" applyNumberFormat="1" applyFont="1" applyFill="1" applyBorder="1" applyAlignment="1" applyProtection="1">
      <alignment horizontal="right" vertical="center"/>
    </xf>
    <xf numFmtId="165" fontId="35" fillId="7" borderId="16" xfId="4" applyNumberFormat="1" applyFont="1" applyFill="1" applyBorder="1" applyAlignment="1" applyProtection="1">
      <alignment horizontal="right" vertical="center"/>
    </xf>
    <xf numFmtId="166" fontId="35" fillId="7" borderId="0" xfId="4" applyNumberFormat="1" applyFont="1" applyFill="1" applyBorder="1" applyAlignment="1" applyProtection="1">
      <alignment vertical="center"/>
    </xf>
    <xf numFmtId="3" fontId="32" fillId="7" borderId="2" xfId="5" applyNumberFormat="1" applyFont="1" applyFill="1" applyBorder="1" applyAlignment="1">
      <alignment horizontal="right" vertical="center"/>
    </xf>
    <xf numFmtId="166" fontId="35" fillId="7" borderId="10" xfId="4" applyNumberFormat="1" applyFont="1" applyFill="1" applyBorder="1" applyAlignment="1" applyProtection="1">
      <alignment horizontal="right" vertical="center"/>
    </xf>
    <xf numFmtId="166" fontId="35" fillId="7" borderId="0" xfId="0" applyNumberFormat="1" applyFont="1" applyFill="1" applyBorder="1" applyAlignment="1" applyProtection="1">
      <alignment horizontal="right" vertical="center"/>
    </xf>
    <xf numFmtId="0" fontId="25" fillId="7" borderId="9" xfId="0" applyFont="1" applyFill="1" applyBorder="1" applyAlignment="1" applyProtection="1">
      <alignment horizontal="center"/>
    </xf>
    <xf numFmtId="3" fontId="39" fillId="0" borderId="0" xfId="0" applyNumberFormat="1" applyFont="1" applyAlignment="1"/>
    <xf numFmtId="3" fontId="35" fillId="0" borderId="16" xfId="0" applyNumberFormat="1" applyFont="1" applyBorder="1" applyAlignment="1">
      <alignment vertical="center"/>
    </xf>
    <xf numFmtId="3" fontId="35" fillId="0" borderId="0" xfId="0" applyNumberFormat="1" applyFont="1" applyAlignment="1"/>
    <xf numFmtId="4" fontId="35" fillId="0" borderId="0" xfId="0" applyNumberFormat="1" applyFont="1" applyAlignment="1">
      <alignment vertical="center"/>
    </xf>
    <xf numFmtId="4" fontId="35" fillId="0" borderId="16" xfId="0" applyNumberFormat="1" applyFont="1" applyBorder="1" applyAlignment="1">
      <alignment vertical="center"/>
    </xf>
    <xf numFmtId="165" fontId="35" fillId="0" borderId="0" xfId="0" applyNumberFormat="1" applyFont="1" applyAlignment="1">
      <alignment vertical="center"/>
    </xf>
    <xf numFmtId="169" fontId="35" fillId="0" borderId="0" xfId="0" applyNumberFormat="1" applyFont="1" applyAlignment="1">
      <alignment vertical="center"/>
    </xf>
    <xf numFmtId="165" fontId="35" fillId="0" borderId="16" xfId="0" applyNumberFormat="1" applyFont="1" applyBorder="1" applyAlignment="1">
      <alignment vertical="center"/>
    </xf>
    <xf numFmtId="4" fontId="35" fillId="0" borderId="0" xfId="0" applyNumberFormat="1" applyFont="1" applyAlignment="1"/>
    <xf numFmtId="4" fontId="35" fillId="0" borderId="16" xfId="0" applyNumberFormat="1" applyFont="1" applyBorder="1" applyAlignment="1"/>
    <xf numFmtId="38" fontId="25" fillId="7" borderId="11" xfId="0" applyNumberFormat="1" applyFont="1" applyFill="1" applyBorder="1" applyAlignment="1" applyProtection="1">
      <alignment horizontal="left" wrapText="1"/>
    </xf>
    <xf numFmtId="0" fontId="25" fillId="7" borderId="11" xfId="0" applyNumberFormat="1" applyFont="1" applyFill="1" applyBorder="1" applyAlignment="1" applyProtection="1">
      <alignment horizontal="right"/>
    </xf>
    <xf numFmtId="0" fontId="9" fillId="0" borderId="11" xfId="0" applyFont="1" applyBorder="1"/>
    <xf numFmtId="0" fontId="25" fillId="7" borderId="11" xfId="0" applyFont="1" applyFill="1" applyBorder="1" applyAlignment="1" applyProtection="1">
      <alignment horizontal="center"/>
    </xf>
    <xf numFmtId="0" fontId="35" fillId="0" borderId="16" xfId="0" applyFont="1" applyFill="1" applyBorder="1" applyAlignment="1">
      <alignment vertical="center" wrapText="1"/>
    </xf>
    <xf numFmtId="9" fontId="35" fillId="7" borderId="16" xfId="0" applyNumberFormat="1" applyFont="1" applyFill="1" applyBorder="1" applyAlignment="1">
      <alignment horizontal="right" vertical="center"/>
    </xf>
    <xf numFmtId="9" fontId="35" fillId="0" borderId="16" xfId="0" applyNumberFormat="1" applyFont="1" applyFill="1" applyBorder="1" applyAlignment="1">
      <alignment horizontal="right" vertical="center"/>
    </xf>
    <xf numFmtId="3" fontId="35" fillId="7" borderId="1" xfId="0" applyNumberFormat="1" applyFont="1" applyFill="1" applyBorder="1" applyAlignment="1">
      <alignment horizontal="right" vertical="center" wrapText="1"/>
    </xf>
    <xf numFmtId="0" fontId="37" fillId="0" borderId="0" xfId="6" applyFont="1" applyFill="1" applyBorder="1" applyAlignment="1">
      <alignment vertical="center"/>
    </xf>
    <xf numFmtId="3" fontId="16" fillId="7" borderId="0" xfId="0" applyNumberFormat="1" applyFont="1" applyFill="1" applyAlignment="1" applyProtection="1">
      <alignment horizontal="right"/>
    </xf>
    <xf numFmtId="3" fontId="16" fillId="7" borderId="0" xfId="0" applyNumberFormat="1" applyFont="1" applyFill="1" applyBorder="1" applyAlignment="1" applyProtection="1">
      <alignment horizontal="right" vertical="center" wrapText="1"/>
    </xf>
    <xf numFmtId="3" fontId="26" fillId="7" borderId="0" xfId="0" applyNumberFormat="1" applyFont="1" applyFill="1" applyAlignment="1" applyProtection="1">
      <alignment horizontal="right"/>
    </xf>
    <xf numFmtId="3" fontId="20" fillId="7" borderId="0" xfId="0" applyNumberFormat="1" applyFont="1" applyFill="1" applyAlignment="1" applyProtection="1">
      <alignment horizontal="right"/>
    </xf>
    <xf numFmtId="3" fontId="16" fillId="7" borderId="7" xfId="0" applyNumberFormat="1" applyFont="1" applyFill="1" applyBorder="1" applyAlignment="1">
      <alignment horizontal="right"/>
    </xf>
    <xf numFmtId="9" fontId="35" fillId="0" borderId="0" xfId="0" applyNumberFormat="1" applyFont="1" applyFill="1" applyAlignment="1">
      <alignment vertical="center"/>
    </xf>
    <xf numFmtId="9" fontId="35" fillId="0" borderId="16" xfId="0" applyNumberFormat="1" applyFont="1" applyFill="1" applyBorder="1" applyAlignment="1">
      <alignment vertical="center"/>
    </xf>
    <xf numFmtId="3" fontId="20" fillId="7" borderId="0" xfId="0" applyNumberFormat="1" applyFont="1" applyFill="1" applyAlignment="1">
      <alignment horizontal="right"/>
    </xf>
    <xf numFmtId="0" fontId="16" fillId="7" borderId="22" xfId="0" applyFont="1" applyFill="1" applyBorder="1" applyAlignment="1"/>
    <xf numFmtId="3" fontId="16" fillId="7" borderId="23" xfId="0" applyNumberFormat="1" applyFont="1" applyFill="1" applyBorder="1" applyAlignment="1">
      <alignment horizontal="right" vertical="center"/>
    </xf>
    <xf numFmtId="3" fontId="16" fillId="7" borderId="23" xfId="0" applyNumberFormat="1" applyFont="1" applyFill="1" applyBorder="1" applyAlignment="1">
      <alignment vertical="center"/>
    </xf>
    <xf numFmtId="3" fontId="17" fillId="7" borderId="23" xfId="0" applyNumberFormat="1" applyFont="1" applyFill="1" applyBorder="1" applyAlignment="1">
      <alignment vertical="center"/>
    </xf>
    <xf numFmtId="3" fontId="16" fillId="7" borderId="23" xfId="0" applyNumberFormat="1" applyFont="1" applyFill="1" applyBorder="1" applyAlignment="1"/>
    <xf numFmtId="0" fontId="16" fillId="7" borderId="23" xfId="0" applyFont="1" applyFill="1" applyBorder="1" applyAlignment="1">
      <alignment horizontal="right"/>
    </xf>
    <xf numFmtId="3" fontId="16" fillId="7" borderId="24" xfId="0" applyNumberFormat="1" applyFont="1" applyFill="1" applyBorder="1" applyAlignment="1">
      <alignment horizontal="right" vertical="center"/>
    </xf>
    <xf numFmtId="3" fontId="16" fillId="7" borderId="25" xfId="0" applyNumberFormat="1" applyFont="1" applyFill="1" applyBorder="1" applyAlignment="1">
      <alignment horizontal="right" vertical="center"/>
    </xf>
    <xf numFmtId="3" fontId="16" fillId="7" borderId="26" xfId="0" applyNumberFormat="1" applyFont="1" applyFill="1" applyBorder="1" applyAlignment="1">
      <alignment horizontal="right"/>
    </xf>
    <xf numFmtId="0" fontId="1" fillId="0" borderId="0" xfId="6" applyFont="1" applyFill="1" applyBorder="1" applyAlignment="1"/>
    <xf numFmtId="3" fontId="14" fillId="0" borderId="9" xfId="0" applyNumberFormat="1" applyFont="1" applyFill="1" applyBorder="1" applyAlignment="1"/>
    <xf numFmtId="9" fontId="14" fillId="0" borderId="9" xfId="5" applyFont="1" applyFill="1" applyBorder="1" applyAlignment="1">
      <alignment horizontal="right"/>
    </xf>
    <xf numFmtId="0" fontId="9" fillId="0" borderId="9" xfId="0" applyFont="1" applyBorder="1" applyAlignment="1"/>
    <xf numFmtId="0" fontId="32" fillId="0" borderId="16" xfId="0" applyFont="1" applyFill="1" applyBorder="1" applyAlignment="1">
      <alignment wrapText="1"/>
    </xf>
    <xf numFmtId="0" fontId="32" fillId="0" borderId="16" xfId="0" applyFont="1" applyBorder="1" applyAlignment="1">
      <alignment wrapText="1"/>
    </xf>
    <xf numFmtId="0" fontId="32" fillId="0" borderId="16" xfId="0" applyFont="1" applyBorder="1" applyAlignment="1"/>
    <xf numFmtId="3" fontId="37" fillId="0" borderId="1" xfId="5" applyNumberFormat="1" applyFont="1" applyFill="1" applyBorder="1" applyAlignment="1">
      <alignment horizontal="left" vertical="center"/>
    </xf>
    <xf numFmtId="167" fontId="25" fillId="7" borderId="11" xfId="0" applyNumberFormat="1" applyFont="1" applyFill="1" applyBorder="1" applyAlignment="1">
      <alignment horizontal="right"/>
    </xf>
    <xf numFmtId="0" fontId="22" fillId="7" borderId="11" xfId="0" applyFont="1" applyFill="1" applyBorder="1" applyAlignment="1"/>
    <xf numFmtId="0" fontId="9" fillId="5" borderId="11" xfId="0" applyFont="1" applyFill="1" applyBorder="1" applyAlignment="1">
      <alignment horizontal="right"/>
    </xf>
    <xf numFmtId="0" fontId="13" fillId="0" borderId="11" xfId="0" applyFont="1" applyBorder="1" applyAlignment="1"/>
    <xf numFmtId="0" fontId="32" fillId="0" borderId="2" xfId="0" applyFont="1" applyFill="1" applyBorder="1" applyAlignment="1">
      <alignment vertical="center"/>
    </xf>
    <xf numFmtId="0" fontId="39" fillId="2" borderId="27" xfId="0" applyFont="1" applyFill="1" applyBorder="1" applyAlignment="1">
      <alignment vertical="center" wrapText="1"/>
    </xf>
    <xf numFmtId="3" fontId="39" fillId="0" borderId="27" xfId="5" applyNumberFormat="1" applyFont="1" applyFill="1" applyBorder="1" applyAlignment="1">
      <alignment horizontal="right" vertical="center"/>
    </xf>
    <xf numFmtId="3" fontId="35" fillId="0" borderId="27" xfId="1" applyNumberFormat="1" applyFont="1" applyFill="1" applyBorder="1" applyAlignment="1">
      <alignment horizontal="right" vertical="center"/>
    </xf>
    <xf numFmtId="3" fontId="39" fillId="0" borderId="27" xfId="1" quotePrefix="1" applyNumberFormat="1" applyFont="1" applyFill="1" applyBorder="1" applyAlignment="1">
      <alignment horizontal="right" vertical="center"/>
    </xf>
    <xf numFmtId="0" fontId="39" fillId="2" borderId="27" xfId="0" applyFont="1" applyFill="1" applyBorder="1" applyAlignment="1">
      <alignment vertical="center"/>
    </xf>
    <xf numFmtId="3" fontId="39" fillId="7" borderId="27" xfId="5" applyNumberFormat="1" applyFont="1" applyFill="1" applyBorder="1" applyAlignment="1">
      <alignment horizontal="right" vertical="center"/>
    </xf>
    <xf numFmtId="0" fontId="9" fillId="5" borderId="27" xfId="0" applyFont="1" applyFill="1" applyBorder="1" applyAlignment="1">
      <alignment vertical="center"/>
    </xf>
    <xf numFmtId="0" fontId="12" fillId="2" borderId="27" xfId="0" applyFont="1" applyFill="1" applyBorder="1" applyAlignment="1">
      <alignment vertical="center"/>
    </xf>
    <xf numFmtId="3" fontId="35" fillId="7" borderId="0" xfId="0" applyNumberFormat="1" applyFont="1" applyFill="1" applyBorder="1" applyAlignment="1"/>
    <xf numFmtId="38" fontId="15" fillId="7" borderId="0" xfId="0" applyNumberFormat="1" applyFont="1" applyFill="1" applyBorder="1" applyAlignment="1" applyProtection="1">
      <alignment vertical="center" wrapText="1"/>
    </xf>
    <xf numFmtId="3" fontId="35" fillId="7" borderId="1" xfId="0" applyNumberFormat="1" applyFont="1" applyFill="1" applyBorder="1" applyAlignment="1">
      <alignment horizontal="right" vertical="center"/>
    </xf>
    <xf numFmtId="165" fontId="35" fillId="7" borderId="0" xfId="0" applyNumberFormat="1" applyFont="1" applyFill="1" applyBorder="1" applyAlignment="1">
      <alignment horizontal="right" vertical="center"/>
    </xf>
    <xf numFmtId="3" fontId="35" fillId="7" borderId="4" xfId="0" applyNumberFormat="1" applyFont="1" applyFill="1" applyBorder="1" applyAlignment="1">
      <alignment horizontal="right" vertical="center"/>
    </xf>
    <xf numFmtId="0" fontId="35" fillId="7" borderId="0" xfId="0" applyFont="1" applyFill="1" applyAlignment="1">
      <alignment horizontal="right" vertical="center"/>
    </xf>
    <xf numFmtId="3" fontId="35" fillId="7" borderId="0" xfId="0" applyNumberFormat="1" applyFont="1" applyFill="1" applyBorder="1" applyAlignment="1">
      <alignment horizontal="right"/>
    </xf>
    <xf numFmtId="0" fontId="35" fillId="7" borderId="0" xfId="0" applyFont="1" applyFill="1" applyBorder="1" applyAlignment="1">
      <alignment horizontal="right"/>
    </xf>
    <xf numFmtId="4" fontId="35" fillId="7" borderId="0" xfId="0" applyNumberFormat="1" applyFont="1" applyFill="1" applyBorder="1" applyAlignment="1">
      <alignment horizontal="right"/>
    </xf>
    <xf numFmtId="4" fontId="35" fillId="7" borderId="2" xfId="0" applyNumberFormat="1" applyFont="1" applyFill="1" applyBorder="1" applyAlignment="1">
      <alignment horizontal="right"/>
    </xf>
    <xf numFmtId="38" fontId="32" fillId="7" borderId="0" xfId="0" applyNumberFormat="1" applyFont="1" applyFill="1" applyBorder="1" applyAlignment="1" applyProtection="1">
      <alignment horizontal="left" vertical="center" wrapText="1"/>
    </xf>
    <xf numFmtId="3" fontId="39" fillId="0" borderId="4" xfId="0" applyNumberFormat="1" applyFont="1" applyFill="1" applyBorder="1" applyAlignment="1">
      <alignment horizontal="right" wrapText="1"/>
    </xf>
    <xf numFmtId="9" fontId="32" fillId="7" borderId="3" xfId="5" applyFont="1" applyFill="1" applyBorder="1" applyAlignment="1">
      <alignment vertical="center" wrapText="1"/>
    </xf>
    <xf numFmtId="3" fontId="32" fillId="7" borderId="4" xfId="0" applyNumberFormat="1" applyFont="1" applyFill="1" applyBorder="1" applyAlignment="1">
      <alignment horizontal="right" vertical="center"/>
    </xf>
    <xf numFmtId="3" fontId="39" fillId="7" borderId="0" xfId="0" applyNumberFormat="1" applyFont="1" applyFill="1" applyBorder="1" applyAlignment="1">
      <alignment horizontal="right" vertical="center"/>
    </xf>
    <xf numFmtId="3" fontId="39" fillId="7" borderId="0" xfId="0" applyNumberFormat="1" applyFont="1" applyFill="1" applyBorder="1" applyAlignment="1">
      <alignment horizontal="right" wrapText="1"/>
    </xf>
    <xf numFmtId="3" fontId="35" fillId="7" borderId="1" xfId="0" applyNumberFormat="1" applyFont="1" applyFill="1" applyBorder="1" applyAlignment="1">
      <alignment horizontal="right"/>
    </xf>
    <xf numFmtId="3" fontId="35" fillId="7" borderId="0" xfId="6" applyNumberFormat="1" applyFont="1" applyFill="1" applyBorder="1" applyAlignment="1">
      <alignment horizontal="right" vertical="center"/>
    </xf>
    <xf numFmtId="3" fontId="15" fillId="7" borderId="0" xfId="5" quotePrefix="1" applyNumberFormat="1" applyFont="1" applyFill="1" applyBorder="1" applyAlignment="1">
      <alignment horizontal="right" vertical="center"/>
    </xf>
    <xf numFmtId="3" fontId="15" fillId="7" borderId="0" xfId="0" applyNumberFormat="1" applyFont="1" applyFill="1" applyBorder="1" applyAlignment="1">
      <alignment horizontal="right"/>
    </xf>
    <xf numFmtId="9" fontId="35" fillId="0" borderId="0" xfId="0" applyNumberFormat="1" applyFont="1" applyAlignment="1">
      <alignment horizontal="right" vertical="center"/>
    </xf>
    <xf numFmtId="9" fontId="35" fillId="0" borderId="16" xfId="0" applyNumberFormat="1" applyFont="1" applyBorder="1" applyAlignment="1">
      <alignment horizontal="right" vertical="center"/>
    </xf>
    <xf numFmtId="3" fontId="17" fillId="0" borderId="0" xfId="0" applyNumberFormat="1" applyFont="1" applyFill="1" applyAlignment="1">
      <alignment horizontal="right" vertical="center"/>
    </xf>
    <xf numFmtId="3" fontId="16" fillId="0" borderId="2" xfId="0" applyNumberFormat="1" applyFont="1" applyFill="1" applyBorder="1" applyAlignment="1">
      <alignment horizontal="right"/>
    </xf>
    <xf numFmtId="9" fontId="7" fillId="0" borderId="1" xfId="5" applyFont="1" applyBorder="1" applyAlignment="1"/>
    <xf numFmtId="3" fontId="39" fillId="7" borderId="4" xfId="0" applyNumberFormat="1" applyFont="1" applyFill="1" applyBorder="1" applyAlignment="1">
      <alignment horizontal="right" vertical="center" wrapText="1"/>
    </xf>
    <xf numFmtId="3" fontId="35" fillId="7" borderId="17" xfId="6" applyNumberFormat="1" applyFont="1" applyFill="1" applyBorder="1" applyAlignment="1">
      <alignment horizontal="right" vertical="center"/>
    </xf>
    <xf numFmtId="165" fontId="35" fillId="7" borderId="17" xfId="6" applyNumberFormat="1" applyFont="1" applyFill="1" applyBorder="1" applyAlignment="1">
      <alignment vertical="center"/>
    </xf>
    <xf numFmtId="3" fontId="12" fillId="0" borderId="2" xfId="0" applyNumberFormat="1" applyFont="1" applyBorder="1" applyAlignment="1">
      <alignment vertical="center"/>
    </xf>
    <xf numFmtId="0" fontId="13" fillId="7" borderId="1" xfId="0" applyFont="1" applyFill="1" applyBorder="1" applyAlignment="1"/>
    <xf numFmtId="38" fontId="25" fillId="7" borderId="9" xfId="4" applyNumberFormat="1" applyFont="1" applyFill="1" applyBorder="1" applyAlignment="1" applyProtection="1"/>
    <xf numFmtId="38" fontId="25" fillId="7" borderId="9" xfId="4" applyNumberFormat="1" applyFont="1" applyFill="1" applyBorder="1" applyAlignment="1" applyProtection="1">
      <alignment horizontal="right"/>
    </xf>
    <xf numFmtId="0" fontId="38" fillId="0" borderId="0" xfId="0" applyFont="1" applyFill="1" applyAlignment="1">
      <alignment wrapText="1"/>
    </xf>
    <xf numFmtId="0" fontId="39" fillId="0" borderId="0" xfId="0" applyFont="1" applyFill="1" applyAlignment="1"/>
    <xf numFmtId="49" fontId="23" fillId="0" borderId="0" xfId="0" applyNumberFormat="1" applyFont="1" applyFill="1" applyBorder="1" applyAlignment="1" applyProtection="1">
      <alignment horizontal="left" wrapText="1"/>
    </xf>
    <xf numFmtId="0" fontId="0" fillId="0" borderId="0" xfId="0" applyAlignment="1">
      <alignment horizontal="left" wrapText="1"/>
    </xf>
    <xf numFmtId="0" fontId="25" fillId="7" borderId="9" xfId="0" applyFont="1" applyFill="1" applyBorder="1" applyAlignment="1">
      <alignment horizontal="center"/>
    </xf>
    <xf numFmtId="0" fontId="0" fillId="0" borderId="9" xfId="0" applyBorder="1" applyAlignment="1">
      <alignment horizontal="center"/>
    </xf>
    <xf numFmtId="0" fontId="20" fillId="0" borderId="0" xfId="0" applyFont="1" applyAlignment="1">
      <alignment vertical="center" wrapText="1"/>
    </xf>
    <xf numFmtId="0" fontId="0" fillId="0" borderId="0" xfId="0" applyAlignment="1">
      <alignment wrapText="1"/>
    </xf>
    <xf numFmtId="0" fontId="0" fillId="0" borderId="0" xfId="0" applyAlignment="1"/>
    <xf numFmtId="0" fontId="10" fillId="3" borderId="19" xfId="0" applyFont="1" applyFill="1" applyBorder="1" applyAlignment="1">
      <alignment horizontal="center"/>
    </xf>
    <xf numFmtId="0" fontId="10" fillId="3" borderId="20" xfId="0" applyFont="1" applyFill="1" applyBorder="1" applyAlignment="1">
      <alignment horizontal="center"/>
    </xf>
    <xf numFmtId="0" fontId="10" fillId="3" borderId="21" xfId="0" applyFont="1" applyFill="1" applyBorder="1" applyAlignment="1">
      <alignment horizontal="center"/>
    </xf>
    <xf numFmtId="0" fontId="10" fillId="3" borderId="0" xfId="0" applyFont="1" applyFill="1" applyBorder="1" applyAlignment="1">
      <alignment horizontal="center"/>
    </xf>
    <xf numFmtId="38" fontId="17" fillId="0" borderId="0" xfId="0" applyNumberFormat="1" applyFont="1" applyFill="1" applyAlignment="1" applyProtection="1">
      <alignment horizontal="left" wrapText="1"/>
    </xf>
    <xf numFmtId="0" fontId="25" fillId="7" borderId="9" xfId="0" applyFont="1" applyFill="1" applyBorder="1" applyAlignment="1" applyProtection="1">
      <alignment horizontal="center"/>
    </xf>
    <xf numFmtId="0" fontId="32" fillId="0" borderId="0" xfId="0" applyFont="1" applyFill="1" applyAlignment="1">
      <alignment wrapText="1"/>
    </xf>
    <xf numFmtId="0" fontId="32" fillId="0" borderId="0" xfId="0" applyFont="1" applyAlignment="1">
      <alignment wrapText="1"/>
    </xf>
    <xf numFmtId="0" fontId="25" fillId="7" borderId="0" xfId="0" applyNumberFormat="1" applyFont="1" applyFill="1" applyBorder="1" applyAlignment="1" applyProtection="1">
      <alignment horizont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39" fillId="0" borderId="0" xfId="0" applyFont="1" applyFill="1" applyBorder="1" applyAlignment="1"/>
    <xf numFmtId="0" fontId="19" fillId="0" borderId="0" xfId="0" applyFont="1" applyFill="1" applyBorder="1" applyAlignment="1">
      <alignment wrapText="1"/>
    </xf>
    <xf numFmtId="0" fontId="39" fillId="0" borderId="0" xfId="0" applyFont="1" applyFill="1" applyAlignment="1">
      <alignment wrapText="1"/>
    </xf>
    <xf numFmtId="0" fontId="25" fillId="7" borderId="0" xfId="6" applyFont="1" applyFill="1" applyBorder="1" applyAlignment="1">
      <alignment horizontal="center"/>
    </xf>
    <xf numFmtId="0" fontId="25" fillId="7" borderId="9" xfId="6" applyFont="1" applyFill="1" applyBorder="1" applyAlignment="1">
      <alignment horizontal="center"/>
    </xf>
    <xf numFmtId="0" fontId="2" fillId="7" borderId="9" xfId="6" applyFont="1" applyFill="1" applyBorder="1" applyAlignment="1">
      <alignment horizontal="center"/>
    </xf>
    <xf numFmtId="49" fontId="32" fillId="0" borderId="0" xfId="6" applyNumberFormat="1" applyFont="1" applyFill="1" applyBorder="1" applyAlignment="1" applyProtection="1">
      <alignment horizontal="left" wrapText="1"/>
    </xf>
    <xf numFmtId="0" fontId="25" fillId="7" borderId="15" xfId="0" applyFont="1" applyFill="1" applyBorder="1" applyAlignment="1">
      <alignment horizontal="center"/>
    </xf>
    <xf numFmtId="0" fontId="25" fillId="7" borderId="0" xfId="0" applyFont="1" applyFill="1" applyBorder="1" applyAlignment="1">
      <alignment horizontal="center"/>
    </xf>
    <xf numFmtId="0" fontId="17" fillId="0" borderId="0" xfId="0" applyFont="1" applyFill="1" applyAlignment="1">
      <alignment wrapText="1"/>
    </xf>
    <xf numFmtId="0" fontId="14" fillId="0" borderId="0" xfId="0" applyFont="1" applyAlignment="1">
      <alignment wrapText="1"/>
    </xf>
    <xf numFmtId="0" fontId="14" fillId="0" borderId="0" xfId="0" applyFont="1" applyAlignment="1"/>
    <xf numFmtId="3" fontId="15" fillId="0" borderId="0" xfId="0" applyNumberFormat="1" applyFont="1" applyFill="1" applyBorder="1" applyAlignment="1">
      <alignment horizontal="left" wrapText="1"/>
    </xf>
    <xf numFmtId="0" fontId="32" fillId="0" borderId="0" xfId="0" applyFont="1" applyFill="1" applyBorder="1" applyAlignment="1">
      <alignment wrapText="1"/>
    </xf>
    <xf numFmtId="0" fontId="32" fillId="0" borderId="0" xfId="0" applyFont="1" applyBorder="1" applyAlignment="1">
      <alignment wrapText="1"/>
    </xf>
    <xf numFmtId="0" fontId="32" fillId="0" borderId="0" xfId="0" applyFont="1" applyBorder="1" applyAlignment="1"/>
    <xf numFmtId="0" fontId="25" fillId="7" borderId="9" xfId="0" applyNumberFormat="1" applyFont="1" applyFill="1" applyBorder="1" applyAlignment="1">
      <alignment horizontal="center"/>
    </xf>
    <xf numFmtId="0" fontId="0" fillId="7" borderId="9" xfId="0" applyFill="1" applyBorder="1" applyAlignment="1">
      <alignment horizontal="center"/>
    </xf>
    <xf numFmtId="0" fontId="32" fillId="0" borderId="0" xfId="0" applyFont="1" applyFill="1" applyAlignment="1">
      <alignment horizontal="left" wrapText="1"/>
    </xf>
    <xf numFmtId="0" fontId="25" fillId="7" borderId="9" xfId="0" applyFont="1" applyFill="1" applyBorder="1" applyAlignment="1">
      <alignment wrapText="1"/>
    </xf>
    <xf numFmtId="0" fontId="22" fillId="7" borderId="1" xfId="0" applyFont="1" applyFill="1" applyBorder="1" applyAlignment="1">
      <alignment wrapText="1"/>
    </xf>
    <xf numFmtId="0" fontId="25" fillId="7" borderId="9" xfId="0" applyFont="1" applyFill="1" applyBorder="1" applyAlignment="1">
      <alignment horizontal="left" wrapText="1"/>
    </xf>
    <xf numFmtId="0" fontId="25" fillId="7" borderId="1" xfId="0" applyFont="1" applyFill="1" applyBorder="1" applyAlignment="1">
      <alignment horizontal="left" wrapText="1"/>
    </xf>
    <xf numFmtId="0" fontId="25" fillId="7" borderId="5" xfId="0" applyFont="1" applyFill="1" applyBorder="1" applyAlignment="1">
      <alignment horizontal="left" wrapText="1"/>
    </xf>
    <xf numFmtId="0" fontId="35" fillId="0" borderId="0" xfId="0" applyFont="1" applyFill="1" applyBorder="1" applyAlignment="1">
      <alignment wrapText="1"/>
    </xf>
    <xf numFmtId="0" fontId="25" fillId="7" borderId="0" xfId="0" applyNumberFormat="1" applyFont="1" applyFill="1" applyBorder="1" applyAlignment="1">
      <alignment horizontal="center"/>
    </xf>
    <xf numFmtId="0" fontId="32" fillId="0" borderId="0" xfId="0" applyFont="1" applyFill="1" applyBorder="1" applyAlignment="1">
      <alignment horizontal="left" wrapText="1"/>
    </xf>
    <xf numFmtId="0" fontId="25" fillId="7" borderId="0" xfId="0" applyFont="1" applyFill="1" applyBorder="1" applyAlignment="1">
      <alignment horizontal="right" wrapText="1"/>
    </xf>
    <xf numFmtId="0" fontId="0" fillId="7" borderId="1" xfId="0" applyFill="1" applyBorder="1" applyAlignment="1"/>
    <xf numFmtId="0" fontId="25" fillId="7" borderId="0" xfId="0" applyFont="1" applyFill="1" applyBorder="1" applyAlignment="1">
      <alignment wrapText="1"/>
    </xf>
    <xf numFmtId="0" fontId="0" fillId="0" borderId="1" xfId="0" applyBorder="1" applyAlignment="1">
      <alignment wrapText="1"/>
    </xf>
    <xf numFmtId="0" fontId="32" fillId="0" borderId="0" xfId="0" applyFont="1" applyFill="1" applyAlignment="1">
      <alignment horizontal="justify" wrapText="1"/>
    </xf>
    <xf numFmtId="3" fontId="35" fillId="0" borderId="0" xfId="0" applyNumberFormat="1" applyFont="1" applyFill="1" applyAlignment="1">
      <alignment horizontal="left" wrapText="1"/>
    </xf>
    <xf numFmtId="0" fontId="0" fillId="7" borderId="1" xfId="0" applyFill="1" applyBorder="1" applyAlignment="1">
      <alignment wrapText="1"/>
    </xf>
    <xf numFmtId="49" fontId="25" fillId="7" borderId="0" xfId="0" applyNumberFormat="1" applyFont="1" applyFill="1" applyBorder="1" applyAlignment="1">
      <alignment horizontal="center"/>
    </xf>
    <xf numFmtId="0" fontId="25" fillId="7" borderId="0" xfId="0" applyFont="1" applyFill="1" applyBorder="1" applyAlignment="1">
      <alignment horizontal="center" wrapText="1"/>
    </xf>
    <xf numFmtId="49" fontId="25" fillId="7" borderId="15" xfId="0" applyNumberFormat="1" applyFont="1" applyFill="1" applyBorder="1" applyAlignment="1">
      <alignment horizontal="center"/>
    </xf>
    <xf numFmtId="0" fontId="32" fillId="0" borderId="0" xfId="6" applyFont="1" applyFill="1" applyBorder="1" applyAlignment="1">
      <alignment horizontal="left" wrapText="1"/>
    </xf>
    <xf numFmtId="0" fontId="1" fillId="0" borderId="0" xfId="6" applyAlignment="1">
      <alignment horizontal="left" wrapText="1"/>
    </xf>
    <xf numFmtId="0" fontId="25" fillId="7" borderId="13" xfId="6" applyNumberFormat="1" applyFont="1" applyFill="1" applyBorder="1" applyAlignment="1">
      <alignment horizontal="center"/>
    </xf>
    <xf numFmtId="0" fontId="0" fillId="0" borderId="13" xfId="0" applyBorder="1" applyAlignment="1">
      <alignment horizontal="center"/>
    </xf>
    <xf numFmtId="0" fontId="25" fillId="7" borderId="0" xfId="6" applyNumberFormat="1" applyFont="1" applyFill="1" applyBorder="1" applyAlignment="1">
      <alignment horizontal="center"/>
    </xf>
    <xf numFmtId="38" fontId="25" fillId="7" borderId="0" xfId="4" applyNumberFormat="1" applyFont="1" applyFill="1" applyBorder="1" applyAlignment="1" applyProtection="1">
      <alignment horizontal="center"/>
    </xf>
    <xf numFmtId="38" fontId="38" fillId="0" borderId="0" xfId="4" applyNumberFormat="1" applyFont="1" applyFill="1" applyBorder="1" applyAlignment="1" applyProtection="1">
      <alignment wrapText="1"/>
    </xf>
    <xf numFmtId="0" fontId="0" fillId="0" borderId="0" xfId="0" applyBorder="1" applyAlignment="1"/>
    <xf numFmtId="0" fontId="32" fillId="0" borderId="0" xfId="0" applyFont="1" applyAlignment="1">
      <alignment horizontal="left" wrapText="1"/>
    </xf>
    <xf numFmtId="38" fontId="25" fillId="7" borderId="9" xfId="4" applyNumberFormat="1" applyFont="1" applyFill="1" applyBorder="1" applyAlignment="1" applyProtection="1">
      <alignment horizontal="center"/>
    </xf>
    <xf numFmtId="0" fontId="17" fillId="0" borderId="0" xfId="0" applyFont="1" applyFill="1" applyAlignment="1">
      <alignment horizontal="left" wrapText="1"/>
    </xf>
  </cellXfs>
  <cellStyles count="7">
    <cellStyle name="Comma_Kv1_07_tables_se" xfId="2"/>
    <cellStyle name="Normal" xfId="0" builtinId="0"/>
    <cellStyle name="Normal 2" xfId="6"/>
    <cellStyle name="Normal_IB till UB Eget Kapital 0109A" xfId="3"/>
    <cellStyle name="Normal_SV-EN övrigt" xfId="4"/>
    <cellStyle name="Procent" xfId="5" builtinId="5"/>
    <cellStyle name="Tusental" xfId="1" builtinId="3"/>
  </cellStyles>
  <dxfs count="2">
    <dxf>
      <fill>
        <patternFill>
          <bgColor indexed="59"/>
        </patternFill>
      </fill>
    </dxf>
    <dxf>
      <fill>
        <patternFill>
          <bgColor indexed="63"/>
        </patternFill>
      </fill>
    </dxf>
  </dxfs>
  <tableStyles count="0" defaultTableStyle="TableStyleMedium2"/>
  <colors>
    <indexedColors>
      <rgbColor rgb="00000000"/>
      <rgbColor rgb="00FFFFFF"/>
      <rgbColor rgb="00FF0000"/>
      <rgbColor rgb="0000FF00"/>
      <rgbColor rgb="000000FF"/>
      <rgbColor rgb="00FFFF00"/>
      <rgbColor rgb="00FF00FF"/>
      <rgbColor rgb="0000FFFF"/>
      <rgbColor rgb="0000285E"/>
      <rgbColor rgb="00FFFFFF"/>
      <rgbColor rgb="00FFFFFF"/>
      <rgbColor rgb="00FFFFFF"/>
      <rgbColor rgb="00FFFFFF"/>
      <rgbColor rgb="00FFFFFF"/>
      <rgbColor rgb="00FFFFFF"/>
      <rgbColor rgb="00FFFFFF"/>
      <rgbColor rgb="00FFFFFF"/>
      <rgbColor rgb="00FABB00"/>
      <rgbColor rgb="00FFFFFF"/>
      <rgbColor rgb="00FFFFFF"/>
      <rgbColor rgb="00FFFFFF"/>
      <rgbColor rgb="00FFFFFF"/>
      <rgbColor rgb="00FFFFFF"/>
      <rgbColor rgb="00FFFFFF"/>
      <rgbColor rgb="0089BA17"/>
      <rgbColor rgb="00F08A00"/>
      <rgbColor rgb="0000A9D4"/>
      <rgbColor rgb="0000625F"/>
      <rgbColor rgb="00B1B3B4"/>
      <rgbColor rgb="0000285F"/>
      <rgbColor rgb="00FFFFFF"/>
      <rgbColor rgb="00FFFFFF"/>
      <rgbColor rgb="0000285E"/>
      <rgbColor rgb="00FFFFFF"/>
      <rgbColor rgb="00FFFFFF"/>
      <rgbColor rgb="00FFFFFF"/>
      <rgbColor rgb="00FFFFFF"/>
      <rgbColor rgb="00FFFFFF"/>
      <rgbColor rgb="00FFFFFF"/>
      <rgbColor rgb="00FFFFFF"/>
      <rgbColor rgb="00FFFFFF"/>
      <rgbColor rgb="00CCCCCC"/>
      <rgbColor rgb="00999999"/>
      <rgbColor rgb="00666666"/>
      <rgbColor rgb="00FFFFFF"/>
      <rgbColor rgb="00000000"/>
      <rgbColor rgb="00FFFFFF"/>
      <rgbColor rgb="00333333"/>
      <rgbColor rgb="00FFFFFF"/>
      <rgbColor rgb="00FFFFFF"/>
      <rgbColor rgb="00FFFFFF"/>
      <rgbColor rgb="00FFFFFF"/>
      <rgbColor rgb="00FFFFFF"/>
      <rgbColor rgb="00FFFDFB"/>
      <rgbColor rgb="00FFFFFF"/>
      <rgbColor rgb="00FFFFFF"/>
      <rgbColor rgb="00676689"/>
      <rgbColor rgb="00FFFFFF"/>
      <rgbColor rgb="00BEBCCB"/>
      <rgbColor rgb="0000A9D4"/>
      <rgbColor rgb="004D4D4D"/>
      <rgbColor rgb="00FFFFFF"/>
      <rgbColor rgb="00FFFFFF"/>
      <rgbColor rgb="00F08A00"/>
    </indexedColors>
    <mruColors>
      <color rgb="FFAED5EA"/>
      <color rgb="FFFFCC99"/>
      <color rgb="FFBEBCCB"/>
      <color rgb="FFC0C0C0"/>
      <color rgb="FF969696"/>
      <color rgb="FF808080"/>
      <color rgb="FFDDDDDD"/>
      <color rgb="FF66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0</xdr:rowOff>
    </xdr:from>
    <xdr:ext cx="7010400" cy="9401175"/>
    <xdr:sp macro="" textlink="">
      <xdr:nvSpPr>
        <xdr:cNvPr id="2" name="TextBox 1"/>
        <xdr:cNvSpPr txBox="1"/>
      </xdr:nvSpPr>
      <xdr:spPr>
        <a:xfrm>
          <a:off x="133350" y="161925"/>
          <a:ext cx="7010400" cy="9401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1">
              <a:solidFill>
                <a:schemeClr val="tx1"/>
              </a:solidFill>
              <a:effectLst/>
              <a:latin typeface="+mn-lt"/>
              <a:ea typeface="+mn-ea"/>
              <a:cs typeface="+mn-cs"/>
            </a:rPr>
            <a:t>Accounting policies</a:t>
          </a:r>
        </a:p>
        <a:p>
          <a:endParaRPr lang="en-US" sz="1600" b="1">
            <a:solidFill>
              <a:schemeClr val="tx1"/>
            </a:solidFill>
            <a:effectLst/>
            <a:latin typeface="+mn-lt"/>
            <a:ea typeface="+mn-ea"/>
            <a:cs typeface="+mn-cs"/>
          </a:endParaRPr>
        </a:p>
        <a:p>
          <a:r>
            <a:rPr lang="en-US" sz="1100" b="1">
              <a:solidFill>
                <a:schemeClr val="tx1"/>
              </a:solidFill>
              <a:effectLst/>
              <a:latin typeface="+mn-lt"/>
              <a:ea typeface="+mn-ea"/>
              <a:cs typeface="+mn-cs"/>
            </a:rPr>
            <a:t>The Group</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This interim report is prepared in accordance with IAS 34. The term “IFRS” used in this document refers to the application of IAS and IFRS as well as interpretations of these standards as issued by IASB’s Standards Interpretation Committee (SIC) and IFRS Interpretations Committee (IFRIC). The accounting policies adopted are consistent with those of the annual report for the year ended December 31, 2012, and should be read in conjunction with that annual report.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Change of hedge accounting</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Due to cost efficiency reasons Ericsson has changed the hedge accounting.</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Ericsson hedges highly probable forecast transactions related to sales and purchases with the purpose to limit the impact related to currency fluctuations on these forecasted transactions. This will not be changed.</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Ericsson has, however, decided to discontinue </a:t>
          </a:r>
          <a:r>
            <a:rPr lang="en-US" sz="1100" i="1">
              <a:solidFill>
                <a:schemeClr val="tx1"/>
              </a:solidFill>
              <a:effectLst/>
              <a:latin typeface="+mn-lt"/>
              <a:ea typeface="+mn-ea"/>
              <a:cs typeface="+mn-cs"/>
            </a:rPr>
            <a:t>hedge accounting </a:t>
          </a:r>
          <a:r>
            <a:rPr lang="en-US" sz="1100">
              <a:solidFill>
                <a:schemeClr val="tx1"/>
              </a:solidFill>
              <a:effectLst/>
              <a:latin typeface="+mn-lt"/>
              <a:ea typeface="+mn-ea"/>
              <a:cs typeface="+mn-cs"/>
            </a:rPr>
            <a:t>for this type of hedges. Until 2012 Ericsson applied cash flow hedge accounting for highly probable forecast transactions. Revaluation of these hedges (incepted prior to January 1, 2013) are prior to release reported under “Other comprehensive income“ (OCI) and is at release recycled to sales, cost of sales and R&amp;D expenses respectively.</a:t>
          </a:r>
        </a:p>
        <a:p>
          <a:r>
            <a:rPr lang="en-US" sz="1100">
              <a:solidFill>
                <a:schemeClr val="tx1"/>
              </a:solidFill>
              <a:effectLst/>
              <a:latin typeface="+mn-lt"/>
              <a:ea typeface="+mn-ea"/>
              <a:cs typeface="+mn-cs"/>
            </a:rPr>
            <a:t>As from 2013, revaluation of new hedges (inception as from January 1, 2013) are reported under “Other operating income and expenses” in the Income statement. </a:t>
          </a:r>
        </a:p>
        <a:p>
          <a:r>
            <a:rPr lang="en-US" sz="1100">
              <a:solidFill>
                <a:schemeClr val="tx1"/>
              </a:solidFill>
              <a:effectLst/>
              <a:latin typeface="+mn-lt"/>
              <a:ea typeface="+mn-ea"/>
              <a:cs typeface="+mn-cs"/>
            </a:rPr>
            <a:t> </a:t>
          </a:r>
        </a:p>
        <a:p>
          <a:r>
            <a:rPr lang="en-US" sz="1100" b="1" i="1">
              <a:solidFill>
                <a:schemeClr val="tx1"/>
              </a:solidFill>
              <a:effectLst/>
              <a:latin typeface="+mn-lt"/>
              <a:ea typeface="+mn-ea"/>
              <a:cs typeface="+mn-cs"/>
            </a:rPr>
            <a:t> </a:t>
          </a:r>
        </a:p>
        <a:p>
          <a:r>
            <a:rPr lang="en-US" sz="1100">
              <a:solidFill>
                <a:schemeClr val="tx1"/>
              </a:solidFill>
              <a:effectLst/>
              <a:latin typeface="+mn-lt"/>
              <a:ea typeface="+mn-ea"/>
              <a:cs typeface="+mn-cs"/>
            </a:rPr>
            <a:t>As from January 1, 2013, the Company has applied the following new or amended IFRSs and IFRICs:</a:t>
          </a:r>
        </a:p>
        <a:p>
          <a:r>
            <a:rPr lang="en-US" sz="1100">
              <a:solidFill>
                <a:schemeClr val="tx1"/>
              </a:solidFill>
              <a:effectLst/>
              <a:latin typeface="+mn-lt"/>
              <a:ea typeface="+mn-ea"/>
              <a:cs typeface="+mn-cs"/>
            </a:rPr>
            <a:t> </a:t>
          </a:r>
        </a:p>
        <a:p>
          <a:pPr lvl="0"/>
          <a:r>
            <a:rPr lang="en-US" sz="1100" b="1">
              <a:solidFill>
                <a:schemeClr val="tx1"/>
              </a:solidFill>
              <a:effectLst/>
              <a:latin typeface="+mn-lt"/>
              <a:ea typeface="+mn-ea"/>
              <a:cs typeface="+mn-cs"/>
            </a:rPr>
            <a:t>Amendment to IAS 1, “Financial statement presentation“ regarding Other comprehensive income.</a:t>
          </a:r>
          <a:r>
            <a:rPr lang="en-US" sz="1100">
              <a:solidFill>
                <a:schemeClr val="tx1"/>
              </a:solidFill>
              <a:effectLst/>
              <a:latin typeface="+mn-lt"/>
              <a:ea typeface="+mn-ea"/>
              <a:cs typeface="+mn-cs"/>
            </a:rPr>
            <a:t> The main change resulting from this amendment is a requirement for entities to group items presented in “other comprehensive income“ (OCI) on the basis of whether they are potentially recycled to profit or loss subsequently (reclassification adjustments). The amendment does not address which items are presented in OCI.</a:t>
          </a:r>
        </a:p>
        <a:p>
          <a:r>
            <a:rPr lang="en-US" sz="1100">
              <a:solidFill>
                <a:schemeClr val="tx1"/>
              </a:solidFill>
              <a:effectLst/>
              <a:latin typeface="+mn-lt"/>
              <a:ea typeface="+mn-ea"/>
              <a:cs typeface="+mn-cs"/>
            </a:rPr>
            <a:t> </a:t>
          </a:r>
        </a:p>
        <a:p>
          <a:pPr lvl="0"/>
          <a:r>
            <a:rPr lang="en-US" sz="1100" b="1">
              <a:solidFill>
                <a:schemeClr val="tx1"/>
              </a:solidFill>
              <a:effectLst/>
              <a:latin typeface="+mn-lt"/>
              <a:ea typeface="+mn-ea"/>
              <a:cs typeface="+mn-cs"/>
            </a:rPr>
            <a:t>Amendment to IAS 19, “Employee benefits“</a:t>
          </a:r>
          <a:r>
            <a:rPr lang="en-US" sz="1100">
              <a:solidFill>
                <a:schemeClr val="tx1"/>
              </a:solidFill>
              <a:effectLst/>
              <a:latin typeface="+mn-lt"/>
              <a:ea typeface="+mn-ea"/>
              <a:cs typeface="+mn-cs"/>
            </a:rPr>
            <a:t> eliminates the corridor approach and calculates finance costs on a net funding basis. The Company implemented the immediate and full recognition of actuarial gains/losses in other “Other comprehensive income“ (OCI) in 2006, meaning that the corridor method has not been applied by the Company as from that date and therefore the transition to the revised IAS 19 has not had an effect on the present obligation. The main issue to address is the implementation of the net interest cost/gain, which integrates the interest cost and expected return on assets to be based on a common discount rate. An analysis of fiscal year 2012 in relation to this amendment indicated an impact on pension costs for 2012 with an increase of approximately SEK 0.4 (–0.1) billion. The Company also needs to address the taxes to be incorporated into the defined benefit obligation. This amendment relates to the Swedish special payroll taxes to be reclassified from “Other current liabilities“ to “Post-employment benefits“ with an estimated amount of SEK 1.8 (1.8) billion as per December 31, 2012 *. The amendment also includes additional disclosure requirements on yearly financial and demographic assumptions, sensitivity analysis, duration and multi-employer plans.</a:t>
          </a:r>
        </a:p>
        <a:p>
          <a:r>
            <a:rPr lang="en-US" sz="1100">
              <a:solidFill>
                <a:schemeClr val="tx1"/>
              </a:solidFill>
              <a:effectLst/>
              <a:latin typeface="+mn-lt"/>
              <a:ea typeface="+mn-ea"/>
              <a:cs typeface="+mn-cs"/>
            </a:rPr>
            <a:t> </a:t>
          </a:r>
        </a:p>
        <a:p>
          <a:pPr lvl="0"/>
          <a:r>
            <a:rPr lang="en-US" sz="1100" b="1">
              <a:solidFill>
                <a:schemeClr val="tx1"/>
              </a:solidFill>
              <a:effectLst/>
              <a:latin typeface="+mn-lt"/>
              <a:ea typeface="+mn-ea"/>
              <a:cs typeface="+mn-cs"/>
            </a:rPr>
            <a:t>Amendment to IFRS 7, “Financial instruments: Disclosures’ on asset and liability offsetting”. </a:t>
          </a:r>
          <a:r>
            <a:rPr lang="en-US" sz="1100">
              <a:solidFill>
                <a:schemeClr val="tx1"/>
              </a:solidFill>
              <a:effectLst/>
              <a:latin typeface="+mn-lt"/>
              <a:ea typeface="+mn-ea"/>
              <a:cs typeface="+mn-cs"/>
            </a:rPr>
            <a:t>This amendment requires disclosure of gross amounts related to financial instruments for which offset has been made.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See also footnote under the balance sheet.</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133351</xdr:colOff>
      <xdr:row>1</xdr:row>
      <xdr:rowOff>9524</xdr:rowOff>
    </xdr:from>
    <xdr:ext cx="7229474" cy="8886825"/>
    <xdr:sp macro="" textlink="">
      <xdr:nvSpPr>
        <xdr:cNvPr id="2" name="TextBox 1"/>
        <xdr:cNvSpPr txBox="1"/>
      </xdr:nvSpPr>
      <xdr:spPr>
        <a:xfrm>
          <a:off x="133351" y="171449"/>
          <a:ext cx="7229474" cy="8886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1">
              <a:solidFill>
                <a:schemeClr val="tx1"/>
              </a:solidFill>
              <a:effectLst/>
              <a:latin typeface="+mn-lt"/>
              <a:ea typeface="+mn-ea"/>
              <a:cs typeface="+mn-cs"/>
            </a:rPr>
            <a:t>Accounting policies (continued)</a:t>
          </a:r>
        </a:p>
        <a:p>
          <a:endParaRPr lang="en-US" sz="1600" b="1">
            <a:solidFill>
              <a:schemeClr val="tx1"/>
            </a:solidFill>
            <a:effectLst/>
            <a:latin typeface="+mn-lt"/>
            <a:ea typeface="+mn-ea"/>
            <a:cs typeface="+mn-cs"/>
          </a:endParaRPr>
        </a:p>
        <a:p>
          <a:pPr lvl="0"/>
          <a:r>
            <a:rPr lang="en-US" sz="1100" b="1">
              <a:solidFill>
                <a:schemeClr val="tx1"/>
              </a:solidFill>
              <a:effectLst/>
              <a:latin typeface="+mn-lt"/>
              <a:ea typeface="+mn-ea"/>
              <a:cs typeface="+mn-cs"/>
            </a:rPr>
            <a:t>IFRS 10, “Consolidated financial statements“. </a:t>
          </a:r>
          <a:r>
            <a:rPr lang="en-US" sz="1100">
              <a:solidFill>
                <a:schemeClr val="tx1"/>
              </a:solidFill>
              <a:effectLst/>
              <a:latin typeface="+mn-lt"/>
              <a:ea typeface="+mn-ea"/>
              <a:cs typeface="+mn-cs"/>
            </a:rPr>
            <a:t>The objective of IFRS 10 is to establish principles for the presentation and preparation of consolidated financial statements when an entity controls one or more other entities to present consolidated financial statements. It defines the principle of control, and establishes control as the basis for consolidation. It sets out how to apply the principle of control to identify whether an investor controls an investee and therefore must consolidate the investee. An entity controls an investee if the entity has power over the investee, has the ability to use the power and is exposed to variable returns. It also sets out the accounting requirements for the preparation of consolidated financial statements.</a:t>
          </a:r>
        </a:p>
        <a:p>
          <a:r>
            <a:rPr lang="en-US" sz="1100">
              <a:solidFill>
                <a:schemeClr val="tx1"/>
              </a:solidFill>
              <a:effectLst/>
              <a:latin typeface="+mn-lt"/>
              <a:ea typeface="+mn-ea"/>
              <a:cs typeface="+mn-cs"/>
            </a:rPr>
            <a:t> </a:t>
          </a:r>
        </a:p>
        <a:p>
          <a:pPr lvl="0"/>
          <a:r>
            <a:rPr lang="en-US" sz="1100" b="1">
              <a:solidFill>
                <a:schemeClr val="tx1"/>
              </a:solidFill>
              <a:effectLst/>
              <a:latin typeface="+mn-lt"/>
              <a:ea typeface="+mn-ea"/>
              <a:cs typeface="+mn-cs"/>
            </a:rPr>
            <a:t>IFRS 11, “Joint arrangements“ </a:t>
          </a:r>
          <a:r>
            <a:rPr lang="en-US" sz="1100">
              <a:solidFill>
                <a:schemeClr val="tx1"/>
              </a:solidFill>
              <a:effectLst/>
              <a:latin typeface="+mn-lt"/>
              <a:ea typeface="+mn-ea"/>
              <a:cs typeface="+mn-cs"/>
            </a:rPr>
            <a:t>is a more realistic reflection of joint arrangements by focusing on the rights and obligations of the arrangement rather than its legal form. There are two types of joint arrangement: joint operations and joint ventures. Proportional consolidation of joint ventures is no longer allowed. The Company did not apply the proportionate consolidation method prior to 2013.</a:t>
          </a:r>
        </a:p>
        <a:p>
          <a:r>
            <a:rPr lang="en-US" sz="1100">
              <a:solidFill>
                <a:schemeClr val="tx1"/>
              </a:solidFill>
              <a:effectLst/>
              <a:latin typeface="+mn-lt"/>
              <a:ea typeface="+mn-ea"/>
              <a:cs typeface="+mn-cs"/>
            </a:rPr>
            <a:t> </a:t>
          </a:r>
        </a:p>
        <a:p>
          <a:pPr lvl="0"/>
          <a:r>
            <a:rPr lang="en-US" sz="1100" b="1">
              <a:solidFill>
                <a:schemeClr val="tx1"/>
              </a:solidFill>
              <a:effectLst/>
              <a:latin typeface="+mn-lt"/>
              <a:ea typeface="+mn-ea"/>
              <a:cs typeface="+mn-cs"/>
            </a:rPr>
            <a:t>IFRS 12, “Disclosures of interests in other entities“</a:t>
          </a:r>
          <a:r>
            <a:rPr lang="en-US" sz="1100">
              <a:solidFill>
                <a:schemeClr val="tx1"/>
              </a:solidFill>
              <a:effectLst/>
              <a:latin typeface="+mn-lt"/>
              <a:ea typeface="+mn-ea"/>
              <a:cs typeface="+mn-cs"/>
            </a:rPr>
            <a:t> includes the disclosure requirements for all forms of interests in other entities, including joint arrangements, associates, structured entities and other off balance sheet vehicles.</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pPr lvl="0"/>
          <a:r>
            <a:rPr lang="en-US" sz="1100" b="1">
              <a:solidFill>
                <a:schemeClr val="tx1"/>
              </a:solidFill>
              <a:effectLst/>
              <a:latin typeface="+mn-lt"/>
              <a:ea typeface="+mn-ea"/>
              <a:cs typeface="+mn-cs"/>
            </a:rPr>
            <a:t>IFRS 13, “Fair value measurement”</a:t>
          </a:r>
          <a:r>
            <a:rPr lang="en-US" sz="1100">
              <a:solidFill>
                <a:schemeClr val="tx1"/>
              </a:solidFill>
              <a:effectLst/>
              <a:latin typeface="+mn-lt"/>
              <a:ea typeface="+mn-ea"/>
              <a:cs typeface="+mn-cs"/>
            </a:rPr>
            <a:t> does not extend the use of fair value accounting but provide guidance on how it should be applied where its use is already required or permitted by other standards within IFRS. This standard has also added disclosure requirements in IAS 34, Interim Financial Reporting regarding the disclosure for financial instruments.</a:t>
          </a:r>
        </a:p>
        <a:p>
          <a:r>
            <a:rPr lang="en-US" sz="1100">
              <a:solidFill>
                <a:schemeClr val="tx1"/>
              </a:solidFill>
              <a:effectLst/>
              <a:latin typeface="+mn-lt"/>
              <a:ea typeface="+mn-ea"/>
              <a:cs typeface="+mn-cs"/>
            </a:rPr>
            <a:t> </a:t>
          </a:r>
        </a:p>
        <a:p>
          <a:pPr lvl="0"/>
          <a:r>
            <a:rPr lang="en-US" sz="1100" b="1">
              <a:solidFill>
                <a:schemeClr val="tx1"/>
              </a:solidFill>
              <a:effectLst/>
              <a:latin typeface="+mn-lt"/>
              <a:ea typeface="+mn-ea"/>
              <a:cs typeface="+mn-cs"/>
            </a:rPr>
            <a:t>IAS 27 (revised 2011), “Separate financial statements”</a:t>
          </a:r>
          <a:r>
            <a:rPr lang="en-US" sz="1100">
              <a:solidFill>
                <a:schemeClr val="tx1"/>
              </a:solidFill>
              <a:effectLst/>
              <a:latin typeface="+mn-lt"/>
              <a:ea typeface="+mn-ea"/>
              <a:cs typeface="+mn-cs"/>
            </a:rPr>
            <a:t> includes the provisions on separate financial statements that are left after the control provisions of IAS 27 have been included in the new IFRS 10.</a:t>
          </a:r>
        </a:p>
        <a:p>
          <a:r>
            <a:rPr lang="en-US" sz="1100">
              <a:solidFill>
                <a:schemeClr val="tx1"/>
              </a:solidFill>
              <a:effectLst/>
              <a:latin typeface="+mn-lt"/>
              <a:ea typeface="+mn-ea"/>
              <a:cs typeface="+mn-cs"/>
            </a:rPr>
            <a:t> </a:t>
          </a:r>
        </a:p>
        <a:p>
          <a:pPr lvl="0"/>
          <a:r>
            <a:rPr lang="en-US" sz="1100" b="1">
              <a:solidFill>
                <a:schemeClr val="tx1"/>
              </a:solidFill>
              <a:effectLst/>
              <a:latin typeface="+mn-lt"/>
              <a:ea typeface="+mn-ea"/>
              <a:cs typeface="+mn-cs"/>
            </a:rPr>
            <a:t>IAS 28 (revised 2011), “Associates and joint ventures”</a:t>
          </a:r>
          <a:r>
            <a:rPr lang="en-US" sz="1100">
              <a:solidFill>
                <a:schemeClr val="tx1"/>
              </a:solidFill>
              <a:effectLst/>
              <a:latin typeface="+mn-lt"/>
              <a:ea typeface="+mn-ea"/>
              <a:cs typeface="+mn-cs"/>
            </a:rPr>
            <a:t> includes the requirements for joint ventures, as well as associates, to be equity accounted following the issue of IFRS 11.</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None of the new or amended standards and interpretations has had any significant impact on the financial result or position of the Company. There is no significant difference between IFRS effective as per September 30, 2013 and IFRS as endorsed by the EU.</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Disclosures required by the IASB on an interim basis as from 2013</a:t>
          </a:r>
          <a:endParaRPr lang="en-US" sz="1100">
            <a:solidFill>
              <a:schemeClr val="tx1"/>
            </a:solidFill>
            <a:effectLst/>
            <a:latin typeface="+mn-lt"/>
            <a:ea typeface="+mn-ea"/>
            <a:cs typeface="+mn-cs"/>
          </a:endParaRPr>
        </a:p>
        <a:p>
          <a:r>
            <a:rPr lang="en-US" sz="1100"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i="1">
              <a:solidFill>
                <a:schemeClr val="tx1"/>
              </a:solidFill>
              <a:effectLst/>
              <a:latin typeface="+mn-lt"/>
              <a:ea typeface="+mn-ea"/>
              <a:cs typeface="+mn-cs"/>
            </a:rPr>
            <a:t>Financial instruments carried at fair value</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fair value of the Company’s financial instruments, recognized at fair value, is determined based on quoted market prices or rates. Financial instruments, measured according to the category “Fair value through profit or loss” showed a net fair value measurement positive effect of SEK 1.7 billion. The amount is recognized in the balance sheet as per September 30, 2013.</a:t>
          </a:r>
        </a:p>
        <a:p>
          <a:r>
            <a:rPr lang="en-US" sz="1100"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i="1">
              <a:solidFill>
                <a:schemeClr val="tx1"/>
              </a:solidFill>
              <a:effectLst/>
              <a:latin typeface="+mn-lt"/>
              <a:ea typeface="+mn-ea"/>
              <a:cs typeface="+mn-cs"/>
            </a:rPr>
            <a:t>Financial instruments carried at other than fair value</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Book value for “Notes and bond loans“ amounts to SEK 14.3 billion and fair value to SEK 14.3 billion. Fair values of “Current part of non-current borrowings“, “Other borrowings non-current“ as well as “Other financial instruments“ are not estimated to materially differ from book values.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For further information about valuation principles, please see Note C1, “Significant accounting policies” in the Annual Report of 2012.</a:t>
          </a:r>
        </a:p>
        <a:p>
          <a:endParaRPr lang="en-US" sz="1600" b="1">
            <a:solidFill>
              <a:schemeClr val="tx1"/>
            </a:solidFill>
            <a:effectLst/>
            <a:latin typeface="+mn-lt"/>
            <a:ea typeface="+mn-ea"/>
            <a:cs typeface="+mn-cs"/>
          </a:endParaRPr>
        </a:p>
        <a:p>
          <a:endParaRPr lang="en-US" sz="1600" b="1">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8"/>
    <pageSetUpPr fitToPage="1"/>
  </sheetPr>
  <dimension ref="A1:AI71"/>
  <sheetViews>
    <sheetView showGridLines="0" tabSelected="1" view="pageBreakPreview" zoomScaleNormal="100" zoomScaleSheetLayoutView="100" workbookViewId="0">
      <pane xSplit="1" ySplit="4" topLeftCell="B5" activePane="bottomRight" state="frozen"/>
      <selection sqref="A1:XFD1048576"/>
      <selection pane="topRight" sqref="A1:XFD1048576"/>
      <selection pane="bottomLeft" sqref="A1:XFD1048576"/>
      <selection pane="bottomRight" activeCell="Q12" sqref="Q12"/>
    </sheetView>
  </sheetViews>
  <sheetFormatPr defaultColWidth="8.85546875" defaultRowHeight="12.75" outlineLevelCol="1" x14ac:dyDescent="0.2"/>
  <cols>
    <col min="1" max="1" width="51" style="53" customWidth="1"/>
    <col min="2" max="2" width="9.7109375" style="73" customWidth="1"/>
    <col min="3" max="3" width="1.7109375" style="73" customWidth="1"/>
    <col min="4" max="5" width="9.7109375" style="73" customWidth="1"/>
    <col min="6" max="6" width="2.28515625" style="61" customWidth="1"/>
    <col min="7" max="7" width="9.7109375" style="73" customWidth="1"/>
    <col min="8" max="8" width="1.7109375" style="73" customWidth="1"/>
    <col min="9" max="9" width="9.7109375" style="73" customWidth="1" outlineLevel="1"/>
    <col min="10" max="10" width="9.7109375" style="53" customWidth="1" outlineLevel="1"/>
    <col min="11" max="11" width="6.28515625" style="45" customWidth="1"/>
    <col min="12" max="12" width="4.42578125" style="30" customWidth="1"/>
    <col min="13" max="13" width="4.85546875" style="31" customWidth="1"/>
    <col min="14" max="14" width="5.7109375" style="5" customWidth="1"/>
    <col min="15" max="16384" width="8.85546875" style="5"/>
  </cols>
  <sheetData>
    <row r="1" spans="1:17" x14ac:dyDescent="0.2">
      <c r="A1" s="1228" t="s">
        <v>62</v>
      </c>
      <c r="B1" s="1229"/>
      <c r="C1" s="1229"/>
      <c r="D1" s="1229"/>
      <c r="E1" s="1229"/>
      <c r="F1" s="84"/>
      <c r="G1" s="84"/>
      <c r="H1" s="84"/>
      <c r="I1" s="84"/>
      <c r="J1" s="84"/>
      <c r="K1" s="29"/>
    </row>
    <row r="2" spans="1:17" s="284" customFormat="1" ht="4.5" customHeight="1" thickBot="1" x14ac:dyDescent="0.25">
      <c r="A2" s="120"/>
      <c r="B2" s="74"/>
      <c r="C2" s="74"/>
      <c r="D2" s="74"/>
      <c r="E2" s="74"/>
      <c r="F2" s="74"/>
      <c r="G2" s="74"/>
      <c r="H2" s="74"/>
      <c r="I2" s="74"/>
      <c r="J2" s="75"/>
      <c r="K2" s="337"/>
      <c r="L2" s="266"/>
      <c r="M2" s="294"/>
    </row>
    <row r="3" spans="1:17" s="11" customFormat="1" ht="12.75" customHeight="1" x14ac:dyDescent="0.2">
      <c r="A3" s="394"/>
      <c r="B3" s="1230" t="s">
        <v>298</v>
      </c>
      <c r="C3" s="1230"/>
      <c r="D3" s="1230"/>
      <c r="E3" s="395"/>
      <c r="F3" s="396"/>
      <c r="G3" s="1230" t="s">
        <v>35</v>
      </c>
      <c r="H3" s="1231"/>
      <c r="I3" s="1231"/>
      <c r="J3" s="397"/>
      <c r="K3" s="32"/>
      <c r="L3" s="32"/>
      <c r="M3" s="33"/>
    </row>
    <row r="4" spans="1:17" s="267" customFormat="1" ht="12.75" customHeight="1" x14ac:dyDescent="0.2">
      <c r="A4" s="398" t="s">
        <v>163</v>
      </c>
      <c r="B4" s="399">
        <v>2012</v>
      </c>
      <c r="C4" s="399"/>
      <c r="D4" s="399">
        <v>2013</v>
      </c>
      <c r="E4" s="399" t="s">
        <v>164</v>
      </c>
      <c r="F4" s="400"/>
      <c r="G4" s="399">
        <v>2012</v>
      </c>
      <c r="H4" s="399"/>
      <c r="I4" s="399">
        <v>2013</v>
      </c>
      <c r="J4" s="399" t="s">
        <v>164</v>
      </c>
      <c r="K4" s="76"/>
      <c r="L4" s="76"/>
      <c r="M4" s="273"/>
    </row>
    <row r="5" spans="1:17" s="8" customFormat="1" ht="4.5" customHeight="1" x14ac:dyDescent="0.2">
      <c r="A5" s="34"/>
      <c r="B5" s="35"/>
      <c r="C5" s="35"/>
      <c r="D5" s="401"/>
      <c r="E5" s="43"/>
      <c r="F5" s="42"/>
      <c r="G5" s="42"/>
      <c r="H5" s="42"/>
      <c r="I5" s="401"/>
      <c r="J5" s="42"/>
      <c r="K5" s="77"/>
      <c r="L5" s="36"/>
      <c r="M5" s="31"/>
    </row>
    <row r="6" spans="1:17" s="617" customFormat="1" ht="12.75" customHeight="1" x14ac:dyDescent="0.2">
      <c r="A6" s="610" t="s">
        <v>165</v>
      </c>
      <c r="B6" s="611">
        <v>54550</v>
      </c>
      <c r="C6" s="611"/>
      <c r="D6" s="612">
        <v>52981</v>
      </c>
      <c r="E6" s="613">
        <v>-2.8762603116406993E-2</v>
      </c>
      <c r="F6" s="614"/>
      <c r="G6" s="611">
        <v>160843</v>
      </c>
      <c r="H6" s="611"/>
      <c r="I6" s="612">
        <v>160344</v>
      </c>
      <c r="J6" s="613">
        <v>-3.102404207830034E-3</v>
      </c>
      <c r="K6" s="615"/>
      <c r="L6" s="253"/>
      <c r="M6" s="254"/>
      <c r="O6" s="618"/>
      <c r="P6" s="618"/>
      <c r="Q6" s="618"/>
    </row>
    <row r="7" spans="1:17" s="628" customFormat="1" ht="12.75" customHeight="1" x14ac:dyDescent="0.2">
      <c r="A7" s="619" t="s">
        <v>166</v>
      </c>
      <c r="B7" s="620">
        <v>-37970</v>
      </c>
      <c r="C7" s="620"/>
      <c r="D7" s="621">
        <v>-36028</v>
      </c>
      <c r="E7" s="622">
        <v>-5.1145641295759825E-2</v>
      </c>
      <c r="F7" s="623"/>
      <c r="G7" s="620">
        <v>-109566</v>
      </c>
      <c r="H7" s="620"/>
      <c r="I7" s="621">
        <v>-108834</v>
      </c>
      <c r="J7" s="624">
        <v>-6.6809046602047673E-3</v>
      </c>
      <c r="K7" s="625"/>
      <c r="L7" s="302"/>
      <c r="M7" s="303"/>
      <c r="O7" s="629"/>
      <c r="P7" s="629"/>
      <c r="Q7" s="629"/>
    </row>
    <row r="8" spans="1:17" s="617" customFormat="1" ht="12.75" customHeight="1" x14ac:dyDescent="0.2">
      <c r="A8" s="630" t="s">
        <v>167</v>
      </c>
      <c r="B8" s="611">
        <v>16580</v>
      </c>
      <c r="C8" s="611"/>
      <c r="D8" s="612">
        <v>16953</v>
      </c>
      <c r="E8" s="613">
        <v>2.2496984318455926E-2</v>
      </c>
      <c r="F8" s="614"/>
      <c r="G8" s="611">
        <v>51277</v>
      </c>
      <c r="H8" s="611"/>
      <c r="I8" s="612">
        <v>51510</v>
      </c>
      <c r="J8" s="613">
        <v>4.5439475788364714E-3</v>
      </c>
      <c r="K8" s="615"/>
      <c r="L8" s="253"/>
      <c r="M8" s="254"/>
      <c r="O8" s="618"/>
      <c r="P8" s="618"/>
      <c r="Q8" s="618"/>
    </row>
    <row r="9" spans="1:17" s="617" customFormat="1" ht="12.75" customHeight="1" x14ac:dyDescent="0.2">
      <c r="A9" s="610" t="s">
        <v>119</v>
      </c>
      <c r="B9" s="632">
        <v>0.30394133822181485</v>
      </c>
      <c r="C9" s="632"/>
      <c r="D9" s="633">
        <v>0.31998263528434723</v>
      </c>
      <c r="E9" s="613"/>
      <c r="F9" s="614"/>
      <c r="G9" s="632">
        <v>0.31880156425831402</v>
      </c>
      <c r="H9" s="632"/>
      <c r="I9" s="634">
        <v>0.32124681933842242</v>
      </c>
      <c r="J9" s="613"/>
      <c r="K9" s="615"/>
      <c r="L9" s="253"/>
      <c r="M9" s="254"/>
      <c r="O9" s="618"/>
      <c r="P9" s="618"/>
      <c r="Q9" s="618"/>
    </row>
    <row r="10" spans="1:17" s="617" customFormat="1" ht="5.0999999999999996" customHeight="1" x14ac:dyDescent="0.2">
      <c r="A10" s="610"/>
      <c r="B10" s="611"/>
      <c r="C10" s="611"/>
      <c r="D10" s="612"/>
      <c r="E10" s="613"/>
      <c r="F10" s="614"/>
      <c r="G10" s="611"/>
      <c r="H10" s="611"/>
      <c r="I10" s="635"/>
      <c r="J10" s="613"/>
      <c r="K10" s="615"/>
      <c r="L10" s="253"/>
      <c r="M10" s="254"/>
      <c r="O10" s="618"/>
      <c r="P10" s="618"/>
      <c r="Q10" s="618"/>
    </row>
    <row r="11" spans="1:17" s="617" customFormat="1" x14ac:dyDescent="0.2">
      <c r="A11" s="610" t="s">
        <v>168</v>
      </c>
      <c r="B11" s="636">
        <v>-7473</v>
      </c>
      <c r="C11" s="636"/>
      <c r="D11" s="637">
        <v>-7710</v>
      </c>
      <c r="E11" s="613">
        <v>3.1714171015656323E-2</v>
      </c>
      <c r="F11" s="614"/>
      <c r="G11" s="636">
        <v>-23586</v>
      </c>
      <c r="H11" s="636"/>
      <c r="I11" s="612">
        <v>-23334</v>
      </c>
      <c r="J11" s="613">
        <v>-1.0684304248282928E-2</v>
      </c>
      <c r="K11" s="615"/>
      <c r="L11" s="253"/>
      <c r="M11" s="254"/>
      <c r="O11" s="618"/>
      <c r="P11" s="618"/>
      <c r="Q11" s="618"/>
    </row>
    <row r="12" spans="1:17" s="628" customFormat="1" x14ac:dyDescent="0.2">
      <c r="A12" s="619" t="s">
        <v>169</v>
      </c>
      <c r="B12" s="638">
        <v>-5797</v>
      </c>
      <c r="C12" s="638"/>
      <c r="D12" s="639">
        <v>-5778.0000000000009</v>
      </c>
      <c r="E12" s="622">
        <v>-3.2775573400597446E-3</v>
      </c>
      <c r="F12" s="623"/>
      <c r="G12" s="638">
        <v>-18884</v>
      </c>
      <c r="H12" s="638"/>
      <c r="I12" s="621">
        <v>-19050</v>
      </c>
      <c r="J12" s="624">
        <v>8.7905104904089093E-3</v>
      </c>
      <c r="K12" s="625"/>
      <c r="L12" s="302"/>
      <c r="M12" s="303"/>
      <c r="O12" s="629"/>
      <c r="P12" s="629"/>
      <c r="Q12" s="629"/>
    </row>
    <row r="13" spans="1:17" s="617" customFormat="1" x14ac:dyDescent="0.2">
      <c r="A13" s="640" t="s">
        <v>170</v>
      </c>
      <c r="B13" s="611">
        <v>-13270</v>
      </c>
      <c r="C13" s="611"/>
      <c r="D13" s="612">
        <v>-13488</v>
      </c>
      <c r="E13" s="613">
        <v>1.642803316515784E-2</v>
      </c>
      <c r="F13" s="614"/>
      <c r="G13" s="611">
        <v>-42470</v>
      </c>
      <c r="H13" s="611"/>
      <c r="I13" s="612">
        <v>-42384</v>
      </c>
      <c r="J13" s="613">
        <v>-2.024958792093301E-3</v>
      </c>
      <c r="K13" s="615"/>
      <c r="L13" s="253"/>
      <c r="M13" s="254"/>
      <c r="O13" s="618"/>
      <c r="P13" s="618"/>
      <c r="Q13" s="618"/>
    </row>
    <row r="14" spans="1:17" s="617" customFormat="1" ht="5.0999999999999996" customHeight="1" x14ac:dyDescent="0.2">
      <c r="A14" s="610"/>
      <c r="B14" s="611"/>
      <c r="C14" s="611"/>
      <c r="D14" s="612"/>
      <c r="E14" s="613"/>
      <c r="F14" s="614"/>
      <c r="G14" s="611"/>
      <c r="H14" s="611"/>
      <c r="I14" s="612"/>
      <c r="J14" s="613"/>
      <c r="K14" s="615"/>
      <c r="L14" s="253"/>
      <c r="M14" s="254"/>
      <c r="O14" s="618"/>
      <c r="P14" s="618"/>
      <c r="Q14" s="618"/>
    </row>
    <row r="15" spans="1:17" s="628" customFormat="1" ht="14.1" customHeight="1" x14ac:dyDescent="0.2">
      <c r="A15" s="641" t="s">
        <v>219</v>
      </c>
      <c r="B15" s="620">
        <v>341</v>
      </c>
      <c r="C15" s="642"/>
      <c r="D15" s="621">
        <v>805</v>
      </c>
      <c r="E15" s="622"/>
      <c r="F15" s="623"/>
      <c r="G15" s="620">
        <v>8620</v>
      </c>
      <c r="H15" s="642" t="s">
        <v>7</v>
      </c>
      <c r="I15" s="621">
        <v>-215</v>
      </c>
      <c r="J15" s="624"/>
      <c r="K15" s="625"/>
      <c r="L15" s="302"/>
      <c r="M15" s="303"/>
      <c r="O15" s="629"/>
      <c r="P15" s="629"/>
      <c r="Q15" s="629"/>
    </row>
    <row r="16" spans="1:17" s="646" customFormat="1" ht="25.5" customHeight="1" x14ac:dyDescent="0.2">
      <c r="A16" s="640" t="s">
        <v>97</v>
      </c>
      <c r="B16" s="611">
        <v>3651</v>
      </c>
      <c r="C16" s="611"/>
      <c r="D16" s="612">
        <v>4270</v>
      </c>
      <c r="E16" s="613">
        <v>0.16954259103890568</v>
      </c>
      <c r="F16" s="614"/>
      <c r="G16" s="611">
        <v>17427</v>
      </c>
      <c r="H16" s="611"/>
      <c r="I16" s="612">
        <v>8911</v>
      </c>
      <c r="J16" s="613">
        <v>-0.48866701096293874</v>
      </c>
      <c r="K16" s="643"/>
      <c r="L16" s="644"/>
      <c r="M16" s="645"/>
      <c r="O16" s="647"/>
      <c r="P16" s="647"/>
      <c r="Q16" s="647"/>
    </row>
    <row r="17" spans="1:17" s="617" customFormat="1" ht="12.75" customHeight="1" x14ac:dyDescent="0.2">
      <c r="A17" s="610" t="s">
        <v>117</v>
      </c>
      <c r="B17" s="632">
        <v>6.7000000000000004E-2</v>
      </c>
      <c r="C17" s="632"/>
      <c r="D17" s="633">
        <v>8.059493025801702E-2</v>
      </c>
      <c r="E17" s="613"/>
      <c r="F17" s="614"/>
      <c r="G17" s="632">
        <v>0.10834789204379426</v>
      </c>
      <c r="H17" s="632"/>
      <c r="I17" s="634">
        <v>5.5574265329541489E-2</v>
      </c>
      <c r="J17" s="613"/>
      <c r="K17" s="615"/>
      <c r="L17" s="253"/>
      <c r="M17" s="254"/>
      <c r="O17" s="618"/>
      <c r="P17" s="618"/>
      <c r="Q17" s="618"/>
    </row>
    <row r="18" spans="1:17" ht="5.0999999999999996" customHeight="1" x14ac:dyDescent="0.2">
      <c r="A18" s="41"/>
      <c r="B18" s="42"/>
      <c r="C18" s="42"/>
      <c r="D18" s="401"/>
      <c r="E18" s="43"/>
      <c r="F18" s="44"/>
      <c r="G18" s="42"/>
      <c r="H18" s="42"/>
      <c r="I18" s="408" t="s">
        <v>156</v>
      </c>
      <c r="J18" s="43"/>
      <c r="K18" s="77"/>
      <c r="O18" s="18"/>
      <c r="P18" s="18"/>
      <c r="Q18" s="18"/>
    </row>
    <row r="19" spans="1:17" s="282" customFormat="1" x14ac:dyDescent="0.2">
      <c r="A19" s="106" t="s">
        <v>92</v>
      </c>
      <c r="B19" s="46">
        <v>-555</v>
      </c>
      <c r="C19" s="46"/>
      <c r="D19" s="402">
        <v>-51</v>
      </c>
      <c r="E19" s="249">
        <v>-0.90810810810810816</v>
      </c>
      <c r="F19" s="271"/>
      <c r="G19" s="46">
        <v>-3166</v>
      </c>
      <c r="H19" s="642"/>
      <c r="I19" s="402">
        <v>-121</v>
      </c>
      <c r="J19" s="289">
        <v>-0.96178142766898289</v>
      </c>
      <c r="K19" s="250"/>
      <c r="L19" s="76"/>
      <c r="M19" s="273"/>
      <c r="N19" s="1218"/>
      <c r="O19" s="290"/>
      <c r="P19" s="290"/>
      <c r="Q19" s="290"/>
    </row>
    <row r="20" spans="1:17" s="82" customFormat="1" x14ac:dyDescent="0.2">
      <c r="A20" s="47" t="s">
        <v>171</v>
      </c>
      <c r="B20" s="42">
        <v>3096</v>
      </c>
      <c r="C20" s="42"/>
      <c r="D20" s="401">
        <v>4219</v>
      </c>
      <c r="E20" s="43">
        <v>0.36272609814719847</v>
      </c>
      <c r="F20" s="44"/>
      <c r="G20" s="42">
        <v>14261</v>
      </c>
      <c r="H20" s="42"/>
      <c r="I20" s="401">
        <v>8790</v>
      </c>
      <c r="J20" s="43">
        <v>-0.38363368628158179</v>
      </c>
      <c r="K20" s="79"/>
      <c r="L20" s="80"/>
      <c r="M20" s="81"/>
      <c r="O20" s="83"/>
      <c r="P20" s="83"/>
      <c r="Q20" s="83"/>
    </row>
    <row r="21" spans="1:17" ht="5.0999999999999996" customHeight="1" x14ac:dyDescent="0.2">
      <c r="A21" s="49"/>
      <c r="B21" s="42"/>
      <c r="C21" s="42"/>
      <c r="D21" s="401"/>
      <c r="E21" s="43"/>
      <c r="F21" s="44"/>
      <c r="G21" s="42"/>
      <c r="H21" s="42"/>
      <c r="I21" s="401"/>
      <c r="J21" s="43"/>
      <c r="K21" s="77"/>
      <c r="O21" s="18"/>
      <c r="P21" s="18"/>
      <c r="Q21" s="18"/>
    </row>
    <row r="22" spans="1:17" x14ac:dyDescent="0.2">
      <c r="A22" s="41" t="s">
        <v>172</v>
      </c>
      <c r="B22" s="42">
        <v>390</v>
      </c>
      <c r="C22" s="42"/>
      <c r="D22" s="401">
        <v>678</v>
      </c>
      <c r="E22" s="43"/>
      <c r="F22" s="44"/>
      <c r="G22" s="42">
        <v>1270</v>
      </c>
      <c r="H22" s="42"/>
      <c r="I22" s="401">
        <v>1162</v>
      </c>
      <c r="J22" s="43"/>
      <c r="K22" s="77"/>
      <c r="O22" s="18"/>
      <c r="P22" s="18"/>
      <c r="Q22" s="18"/>
    </row>
    <row r="23" spans="1:17" s="282" customFormat="1" x14ac:dyDescent="0.2">
      <c r="A23" s="99" t="s">
        <v>173</v>
      </c>
      <c r="B23" s="46">
        <v>-275</v>
      </c>
      <c r="C23" s="46"/>
      <c r="D23" s="402">
        <v>-595</v>
      </c>
      <c r="E23" s="249"/>
      <c r="F23" s="271"/>
      <c r="G23" s="46">
        <v>-1472</v>
      </c>
      <c r="H23" s="46"/>
      <c r="I23" s="402">
        <v>-1766</v>
      </c>
      <c r="J23" s="289"/>
      <c r="K23" s="250"/>
      <c r="L23" s="76"/>
      <c r="M23" s="273"/>
      <c r="O23" s="290"/>
      <c r="P23" s="290"/>
      <c r="Q23" s="290"/>
    </row>
    <row r="24" spans="1:17" s="82" customFormat="1" x14ac:dyDescent="0.2">
      <c r="A24" s="40" t="s">
        <v>174</v>
      </c>
      <c r="B24" s="42">
        <v>3211</v>
      </c>
      <c r="C24" s="42"/>
      <c r="D24" s="401">
        <v>4302</v>
      </c>
      <c r="E24" s="43">
        <v>0.33976954215696731</v>
      </c>
      <c r="F24" s="44"/>
      <c r="G24" s="42">
        <v>14059</v>
      </c>
      <c r="H24" s="42"/>
      <c r="I24" s="401">
        <v>8186</v>
      </c>
      <c r="J24" s="43">
        <v>-0.41773952628623845</v>
      </c>
      <c r="K24" s="79"/>
      <c r="L24" s="80"/>
      <c r="M24" s="81"/>
      <c r="O24" s="83"/>
      <c r="P24" s="83"/>
      <c r="Q24" s="83"/>
    </row>
    <row r="25" spans="1:17" ht="4.5" customHeight="1" x14ac:dyDescent="0.2">
      <c r="A25" s="41"/>
      <c r="B25" s="42"/>
      <c r="C25" s="42"/>
      <c r="D25" s="401"/>
      <c r="E25" s="43"/>
      <c r="F25" s="44"/>
      <c r="G25" s="42"/>
      <c r="H25" s="42"/>
      <c r="I25" s="401"/>
      <c r="J25" s="43"/>
      <c r="K25" s="77"/>
      <c r="O25" s="18"/>
      <c r="P25" s="18"/>
      <c r="Q25" s="18"/>
    </row>
    <row r="26" spans="1:17" s="617" customFormat="1" x14ac:dyDescent="0.2">
      <c r="A26" s="610" t="s">
        <v>175</v>
      </c>
      <c r="B26" s="611">
        <v>-1027</v>
      </c>
      <c r="C26" s="611"/>
      <c r="D26" s="612">
        <v>-1292</v>
      </c>
      <c r="E26" s="613"/>
      <c r="F26" s="614"/>
      <c r="G26" s="611">
        <v>-1866</v>
      </c>
      <c r="H26" s="611"/>
      <c r="I26" s="612">
        <v>-2456</v>
      </c>
      <c r="J26" s="648"/>
      <c r="K26" s="615"/>
      <c r="L26" s="253"/>
      <c r="M26" s="254"/>
      <c r="O26" s="618"/>
      <c r="P26" s="618"/>
      <c r="Q26" s="618"/>
    </row>
    <row r="27" spans="1:17" s="658" customFormat="1" x14ac:dyDescent="0.2">
      <c r="A27" s="649" t="s">
        <v>176</v>
      </c>
      <c r="B27" s="650">
        <v>2184</v>
      </c>
      <c r="C27" s="650"/>
      <c r="D27" s="651">
        <v>3010</v>
      </c>
      <c r="E27" s="652">
        <v>0.37820512814202312</v>
      </c>
      <c r="F27" s="653"/>
      <c r="G27" s="650">
        <v>12193</v>
      </c>
      <c r="H27" s="650"/>
      <c r="I27" s="651">
        <v>5730</v>
      </c>
      <c r="J27" s="654">
        <v>-0.53005823013589715</v>
      </c>
      <c r="K27" s="655"/>
      <c r="L27" s="656"/>
      <c r="M27" s="657"/>
      <c r="O27" s="659"/>
      <c r="P27" s="659"/>
      <c r="Q27" s="659"/>
    </row>
    <row r="28" spans="1:17" s="617" customFormat="1" ht="5.0999999999999996" customHeight="1" x14ac:dyDescent="0.2">
      <c r="A28" s="640"/>
      <c r="B28" s="611"/>
      <c r="C28" s="611"/>
      <c r="D28" s="612"/>
      <c r="E28" s="613"/>
      <c r="F28" s="614"/>
      <c r="G28" s="611"/>
      <c r="H28" s="611"/>
      <c r="I28" s="612"/>
      <c r="J28" s="613"/>
      <c r="K28" s="615"/>
      <c r="L28" s="253"/>
      <c r="M28" s="254"/>
      <c r="O28" s="618"/>
      <c r="P28" s="618"/>
      <c r="Q28" s="618"/>
    </row>
    <row r="29" spans="1:17" s="617" customFormat="1" x14ac:dyDescent="0.2">
      <c r="A29" s="610" t="s">
        <v>177</v>
      </c>
      <c r="B29" s="611"/>
      <c r="C29" s="611"/>
      <c r="D29" s="612"/>
      <c r="E29" s="613"/>
      <c r="F29" s="614"/>
      <c r="G29" s="611"/>
      <c r="H29" s="611"/>
      <c r="I29" s="612"/>
      <c r="J29" s="613"/>
      <c r="K29" s="615"/>
      <c r="L29" s="253"/>
      <c r="M29" s="254"/>
      <c r="O29" s="618"/>
      <c r="P29" s="618"/>
      <c r="Q29" s="618"/>
    </row>
    <row r="30" spans="1:17" x14ac:dyDescent="0.2">
      <c r="A30" s="50" t="s">
        <v>93</v>
      </c>
      <c r="B30" s="42">
        <v>2177</v>
      </c>
      <c r="C30" s="42"/>
      <c r="D30" s="401">
        <v>2921</v>
      </c>
      <c r="E30" s="43"/>
      <c r="F30" s="44"/>
      <c r="G30" s="42">
        <v>12237</v>
      </c>
      <c r="H30" s="42"/>
      <c r="I30" s="401">
        <v>5595</v>
      </c>
      <c r="J30" s="43"/>
      <c r="K30" s="77"/>
      <c r="O30" s="18"/>
      <c r="P30" s="18"/>
      <c r="Q30" s="18"/>
    </row>
    <row r="31" spans="1:17" x14ac:dyDescent="0.2">
      <c r="A31" s="51" t="s">
        <v>44</v>
      </c>
      <c r="B31" s="42">
        <v>7</v>
      </c>
      <c r="C31" s="42"/>
      <c r="D31" s="401">
        <v>89</v>
      </c>
      <c r="E31" s="43"/>
      <c r="F31" s="44"/>
      <c r="G31" s="42">
        <v>-44</v>
      </c>
      <c r="H31" s="42"/>
      <c r="I31" s="401">
        <v>135</v>
      </c>
      <c r="J31" s="43"/>
      <c r="K31" s="77"/>
      <c r="O31" s="18"/>
      <c r="P31" s="18"/>
      <c r="Q31" s="18"/>
    </row>
    <row r="32" spans="1:17" ht="5.0999999999999996" customHeight="1" x14ac:dyDescent="0.2">
      <c r="A32" s="49"/>
      <c r="B32" s="52"/>
      <c r="C32" s="52"/>
      <c r="D32" s="405"/>
      <c r="E32" s="43"/>
      <c r="F32" s="39"/>
      <c r="G32" s="52"/>
      <c r="H32" s="52"/>
      <c r="I32" s="401"/>
      <c r="J32" s="43"/>
      <c r="K32" s="61"/>
      <c r="O32" s="18"/>
      <c r="P32" s="18"/>
      <c r="Q32" s="18"/>
    </row>
    <row r="33" spans="1:35" s="617" customFormat="1" x14ac:dyDescent="0.2">
      <c r="A33" s="660" t="s">
        <v>178</v>
      </c>
      <c r="B33" s="661"/>
      <c r="C33" s="661"/>
      <c r="D33" s="662"/>
      <c r="E33" s="613"/>
      <c r="F33" s="663"/>
      <c r="G33" s="661"/>
      <c r="H33" s="661"/>
      <c r="I33" s="612"/>
      <c r="J33" s="661"/>
      <c r="K33" s="615"/>
      <c r="L33" s="253"/>
      <c r="M33" s="254"/>
      <c r="O33" s="618"/>
      <c r="P33" s="618"/>
      <c r="Q33" s="618"/>
    </row>
    <row r="34" spans="1:35" x14ac:dyDescent="0.2">
      <c r="A34" s="78" t="s">
        <v>112</v>
      </c>
      <c r="B34" s="42">
        <v>3217</v>
      </c>
      <c r="C34" s="42"/>
      <c r="D34" s="401">
        <v>3227.1980413152191</v>
      </c>
      <c r="E34" s="43"/>
      <c r="F34" s="55"/>
      <c r="G34" s="42">
        <v>3215</v>
      </c>
      <c r="H34" s="42"/>
      <c r="I34" s="401">
        <v>3224.5268635173229</v>
      </c>
      <c r="J34" s="42"/>
      <c r="K34" s="77"/>
      <c r="O34" s="18"/>
      <c r="P34" s="18"/>
      <c r="Q34" s="18"/>
    </row>
    <row r="35" spans="1:35" ht="14.1" customHeight="1" x14ac:dyDescent="0.2">
      <c r="A35" s="78" t="s">
        <v>292</v>
      </c>
      <c r="B35" s="56">
        <v>0.67670944258479282</v>
      </c>
      <c r="C35" s="56"/>
      <c r="D35" s="406">
        <v>0.90511953794120725</v>
      </c>
      <c r="E35" s="43"/>
      <c r="F35" s="57"/>
      <c r="G35" s="56">
        <v>3.8067419190068366</v>
      </c>
      <c r="H35" s="56"/>
      <c r="I35" s="406">
        <v>1.7351382813095741</v>
      </c>
      <c r="J35" s="56"/>
      <c r="K35" s="77"/>
      <c r="L35" s="32"/>
      <c r="M35" s="33"/>
      <c r="O35" s="18"/>
      <c r="P35" s="18"/>
      <c r="Q35" s="18"/>
    </row>
    <row r="36" spans="1:35" s="284" customFormat="1" ht="14.1" customHeight="1" thickBot="1" x14ac:dyDescent="0.25">
      <c r="A36" s="242" t="s">
        <v>293</v>
      </c>
      <c r="B36" s="243">
        <v>0.67058614973703135</v>
      </c>
      <c r="C36" s="243"/>
      <c r="D36" s="407">
        <v>0.89648751747003808</v>
      </c>
      <c r="E36" s="244"/>
      <c r="F36" s="243"/>
      <c r="G36" s="243">
        <v>3.7722698091080304</v>
      </c>
      <c r="H36" s="243"/>
      <c r="I36" s="407">
        <v>1.7185768907044574</v>
      </c>
      <c r="J36" s="243"/>
      <c r="K36" s="291"/>
      <c r="L36" s="74"/>
      <c r="M36" s="292"/>
      <c r="N36" s="286"/>
      <c r="O36" s="293"/>
      <c r="P36" s="293"/>
      <c r="Q36" s="293"/>
      <c r="R36" s="286"/>
      <c r="S36" s="286"/>
      <c r="T36" s="286"/>
      <c r="U36" s="286"/>
      <c r="V36" s="286"/>
      <c r="W36" s="286"/>
      <c r="X36" s="286"/>
      <c r="Y36" s="286"/>
      <c r="Z36" s="286"/>
      <c r="AA36" s="286"/>
      <c r="AB36" s="286"/>
      <c r="AC36" s="286"/>
      <c r="AD36" s="286"/>
      <c r="AE36" s="286"/>
      <c r="AF36" s="286"/>
      <c r="AG36" s="286"/>
      <c r="AH36" s="286"/>
      <c r="AI36" s="286"/>
    </row>
    <row r="37" spans="1:35" ht="4.5" customHeight="1" x14ac:dyDescent="0.2">
      <c r="A37" s="49"/>
      <c r="B37" s="56"/>
      <c r="C37" s="56"/>
      <c r="D37" s="58"/>
      <c r="E37" s="56"/>
      <c r="F37" s="56"/>
      <c r="G37" s="58"/>
      <c r="H37" s="58"/>
      <c r="I37" s="56"/>
      <c r="J37" s="52"/>
      <c r="L37" s="28"/>
      <c r="M37" s="37"/>
      <c r="N37" s="6"/>
      <c r="O37" s="6"/>
      <c r="P37" s="6"/>
      <c r="Q37" s="6"/>
      <c r="R37" s="6"/>
      <c r="S37" s="6"/>
      <c r="T37" s="6"/>
      <c r="U37" s="6"/>
      <c r="V37" s="6"/>
      <c r="W37" s="6"/>
      <c r="X37" s="6"/>
      <c r="Y37" s="6"/>
      <c r="Z37" s="6"/>
      <c r="AA37" s="6"/>
      <c r="AB37" s="6"/>
      <c r="AC37" s="6"/>
      <c r="AD37" s="6"/>
      <c r="AE37" s="6"/>
      <c r="AF37" s="6"/>
      <c r="AG37" s="6"/>
      <c r="AH37" s="6"/>
      <c r="AI37" s="6"/>
    </row>
    <row r="38" spans="1:35" s="7" customFormat="1" x14ac:dyDescent="0.2">
      <c r="A38" s="84" t="s">
        <v>63</v>
      </c>
      <c r="B38" s="84"/>
      <c r="C38" s="84"/>
      <c r="D38" s="84"/>
      <c r="E38" s="84"/>
      <c r="F38" s="84"/>
      <c r="G38" s="84"/>
      <c r="H38" s="84"/>
      <c r="I38" s="84"/>
      <c r="J38" s="59"/>
      <c r="K38" s="59"/>
      <c r="L38" s="38"/>
      <c r="M38" s="31"/>
    </row>
    <row r="39" spans="1:35" s="295" customFormat="1" ht="4.5" customHeight="1" thickBot="1" x14ac:dyDescent="0.25">
      <c r="A39" s="75"/>
      <c r="B39" s="245"/>
      <c r="C39" s="245"/>
      <c r="D39" s="245"/>
      <c r="E39" s="246"/>
      <c r="F39" s="246"/>
      <c r="G39" s="245"/>
      <c r="H39" s="245"/>
      <c r="I39" s="245"/>
      <c r="J39" s="247"/>
      <c r="K39" s="247"/>
      <c r="L39" s="75"/>
      <c r="M39" s="294"/>
    </row>
    <row r="40" spans="1:35" s="11" customFormat="1" ht="12.75" customHeight="1" x14ac:dyDescent="0.2">
      <c r="A40" s="409"/>
      <c r="B40" s="1230" t="s">
        <v>298</v>
      </c>
      <c r="C40" s="1230"/>
      <c r="D40" s="1230"/>
      <c r="E40" s="396"/>
      <c r="F40" s="396"/>
      <c r="G40" s="1230" t="s">
        <v>35</v>
      </c>
      <c r="H40" s="1231"/>
      <c r="I40" s="1231"/>
      <c r="J40" s="396"/>
      <c r="K40" s="61"/>
      <c r="L40" s="32"/>
      <c r="M40" s="33"/>
    </row>
    <row r="41" spans="1:35" s="267" customFormat="1" ht="12.75" customHeight="1" x14ac:dyDescent="0.2">
      <c r="A41" s="398" t="s">
        <v>163</v>
      </c>
      <c r="B41" s="399">
        <v>2012</v>
      </c>
      <c r="C41" s="399"/>
      <c r="D41" s="399">
        <v>2013</v>
      </c>
      <c r="E41" s="410"/>
      <c r="F41" s="410"/>
      <c r="G41" s="399">
        <v>2012</v>
      </c>
      <c r="H41" s="399"/>
      <c r="I41" s="399">
        <v>2013</v>
      </c>
      <c r="J41" s="400"/>
      <c r="K41" s="274"/>
      <c r="L41" s="76"/>
      <c r="M41" s="273"/>
    </row>
    <row r="42" spans="1:35" s="8" customFormat="1" ht="4.5" customHeight="1" x14ac:dyDescent="0.2">
      <c r="A42" s="62"/>
      <c r="B42" s="63"/>
      <c r="C42" s="63"/>
      <c r="D42" s="411"/>
      <c r="E42" s="39"/>
      <c r="F42" s="60"/>
      <c r="G42" s="63"/>
      <c r="H42" s="63"/>
      <c r="I42" s="1164"/>
      <c r="J42" s="62"/>
      <c r="K42" s="62"/>
      <c r="L42" s="36"/>
      <c r="M42" s="31"/>
    </row>
    <row r="43" spans="1:35" s="646" customFormat="1" ht="12.75" customHeight="1" x14ac:dyDescent="0.2">
      <c r="A43" s="664" t="s">
        <v>155</v>
      </c>
      <c r="B43" s="668">
        <v>2184</v>
      </c>
      <c r="C43" s="665"/>
      <c r="D43" s="666">
        <v>3010</v>
      </c>
      <c r="E43" s="663"/>
      <c r="F43" s="667"/>
      <c r="G43" s="668">
        <v>12193</v>
      </c>
      <c r="H43" s="668"/>
      <c r="I43" s="1165">
        <v>5730</v>
      </c>
      <c r="J43" s="669"/>
      <c r="K43" s="669"/>
      <c r="L43" s="644"/>
      <c r="M43" s="645"/>
      <c r="N43" s="670"/>
      <c r="O43" s="671"/>
      <c r="P43" s="670"/>
      <c r="Q43" s="670"/>
      <c r="R43" s="670"/>
      <c r="S43" s="670"/>
      <c r="T43" s="670"/>
      <c r="U43" s="670"/>
      <c r="V43" s="670"/>
      <c r="W43" s="670"/>
      <c r="X43" s="670"/>
      <c r="Y43" s="670"/>
      <c r="Z43" s="670"/>
      <c r="AA43" s="670"/>
      <c r="AB43" s="670"/>
      <c r="AC43" s="670"/>
      <c r="AD43" s="670"/>
      <c r="AE43" s="670"/>
    </row>
    <row r="44" spans="1:35" s="617" customFormat="1" ht="5.0999999999999996" customHeight="1" x14ac:dyDescent="0.2">
      <c r="A44" s="672"/>
      <c r="B44" s="675"/>
      <c r="C44" s="673"/>
      <c r="D44" s="674"/>
      <c r="E44" s="663"/>
      <c r="F44" s="667"/>
      <c r="G44" s="675"/>
      <c r="H44" s="675"/>
      <c r="I44" s="1166"/>
      <c r="J44" s="676"/>
      <c r="K44" s="676"/>
      <c r="L44" s="253"/>
      <c r="M44" s="254"/>
      <c r="N44" s="356"/>
      <c r="O44" s="677"/>
      <c r="P44" s="356"/>
      <c r="Q44" s="356"/>
      <c r="R44" s="356"/>
      <c r="S44" s="356"/>
      <c r="T44" s="356"/>
      <c r="U44" s="356"/>
      <c r="V44" s="356"/>
      <c r="W44" s="356"/>
      <c r="X44" s="356"/>
      <c r="Y44" s="356"/>
      <c r="Z44" s="356"/>
      <c r="AA44" s="356"/>
      <c r="AB44" s="356"/>
      <c r="AC44" s="356"/>
      <c r="AD44" s="356"/>
      <c r="AE44" s="356"/>
    </row>
    <row r="45" spans="1:35" s="646" customFormat="1" x14ac:dyDescent="0.2">
      <c r="A45" s="664" t="s">
        <v>85</v>
      </c>
      <c r="B45" s="1216"/>
      <c r="C45" s="678"/>
      <c r="D45" s="679"/>
      <c r="E45" s="680"/>
      <c r="F45" s="681"/>
      <c r="G45" s="682"/>
      <c r="H45" s="682"/>
      <c r="I45" s="1167"/>
      <c r="J45" s="669"/>
      <c r="K45" s="669"/>
      <c r="L45" s="644"/>
      <c r="M45" s="645"/>
      <c r="N45" s="670"/>
      <c r="O45" s="671"/>
      <c r="P45" s="670"/>
      <c r="Q45" s="670"/>
      <c r="R45" s="670"/>
      <c r="S45" s="670"/>
      <c r="T45" s="670"/>
      <c r="U45" s="670"/>
      <c r="V45" s="670"/>
      <c r="W45" s="670"/>
      <c r="X45" s="670"/>
      <c r="Y45" s="670"/>
      <c r="Z45" s="670"/>
      <c r="AA45" s="670"/>
      <c r="AB45" s="670"/>
      <c r="AC45" s="670"/>
      <c r="AD45" s="670"/>
      <c r="AE45" s="670"/>
    </row>
    <row r="46" spans="1:35" s="646" customFormat="1" ht="6.75" customHeight="1" x14ac:dyDescent="0.2">
      <c r="A46" s="664"/>
      <c r="B46" s="1216"/>
      <c r="C46" s="678"/>
      <c r="D46" s="679"/>
      <c r="E46" s="680"/>
      <c r="F46" s="681"/>
      <c r="G46" s="682"/>
      <c r="H46" s="682"/>
      <c r="I46" s="1167"/>
      <c r="J46" s="669"/>
      <c r="K46" s="669"/>
      <c r="L46" s="644"/>
      <c r="M46" s="645"/>
      <c r="N46" s="670"/>
      <c r="O46" s="671"/>
      <c r="P46" s="670"/>
      <c r="Q46" s="670"/>
      <c r="R46" s="670"/>
      <c r="S46" s="670"/>
      <c r="T46" s="670"/>
      <c r="U46" s="670"/>
      <c r="V46" s="670"/>
      <c r="W46" s="670"/>
      <c r="X46" s="670"/>
      <c r="Y46" s="670"/>
      <c r="Z46" s="670"/>
      <c r="AA46" s="670"/>
      <c r="AB46" s="670"/>
      <c r="AC46" s="670"/>
      <c r="AD46" s="670"/>
      <c r="AE46" s="670"/>
    </row>
    <row r="47" spans="1:35" s="646" customFormat="1" x14ac:dyDescent="0.2">
      <c r="A47" s="664" t="s">
        <v>261</v>
      </c>
      <c r="B47" s="1216"/>
      <c r="C47" s="678"/>
      <c r="D47" s="679"/>
      <c r="E47" s="680"/>
      <c r="F47" s="681"/>
      <c r="G47" s="682"/>
      <c r="H47" s="682"/>
      <c r="I47" s="1167"/>
      <c r="J47" s="669"/>
      <c r="K47" s="669"/>
      <c r="L47" s="644"/>
      <c r="M47" s="645"/>
      <c r="N47" s="670"/>
      <c r="O47" s="671"/>
      <c r="P47" s="670"/>
      <c r="Q47" s="670"/>
      <c r="R47" s="670"/>
      <c r="S47" s="670"/>
      <c r="T47" s="670"/>
      <c r="U47" s="670"/>
      <c r="V47" s="670"/>
      <c r="W47" s="670"/>
      <c r="X47" s="670"/>
      <c r="Y47" s="670"/>
      <c r="Z47" s="670"/>
      <c r="AA47" s="670"/>
      <c r="AB47" s="670"/>
      <c r="AC47" s="670"/>
      <c r="AD47" s="670"/>
      <c r="AE47" s="670"/>
    </row>
    <row r="48" spans="1:35" s="617" customFormat="1" x14ac:dyDescent="0.2">
      <c r="A48" s="683" t="s">
        <v>273</v>
      </c>
      <c r="B48" s="668">
        <v>-486</v>
      </c>
      <c r="C48" s="665"/>
      <c r="D48" s="666">
        <v>458</v>
      </c>
      <c r="E48" s="663"/>
      <c r="F48" s="684"/>
      <c r="G48" s="668">
        <v>-1251</v>
      </c>
      <c r="H48" s="668"/>
      <c r="I48" s="1166">
        <v>2231</v>
      </c>
      <c r="J48" s="676"/>
      <c r="K48" s="676"/>
      <c r="L48" s="253"/>
      <c r="M48" s="254"/>
      <c r="N48" s="356"/>
      <c r="O48" s="677"/>
      <c r="P48" s="356"/>
      <c r="Q48" s="356"/>
      <c r="R48" s="356"/>
      <c r="S48" s="356"/>
      <c r="T48" s="356"/>
      <c r="U48" s="356"/>
      <c r="V48" s="356"/>
      <c r="W48" s="356"/>
      <c r="X48" s="356"/>
      <c r="Y48" s="356"/>
      <c r="Z48" s="356"/>
      <c r="AA48" s="356"/>
      <c r="AB48" s="356"/>
      <c r="AC48" s="356"/>
      <c r="AD48" s="356"/>
      <c r="AE48" s="356"/>
    </row>
    <row r="49" spans="1:31" s="617" customFormat="1" ht="12.75" customHeight="1" x14ac:dyDescent="0.2">
      <c r="A49" s="672" t="s">
        <v>217</v>
      </c>
      <c r="B49" s="675"/>
      <c r="C49" s="673"/>
      <c r="D49" s="674"/>
      <c r="E49" s="663"/>
      <c r="F49" s="684"/>
      <c r="G49" s="675"/>
      <c r="H49" s="675"/>
      <c r="I49" s="1166"/>
      <c r="J49" s="676"/>
      <c r="K49" s="676"/>
      <c r="L49" s="253"/>
      <c r="M49" s="254"/>
      <c r="N49" s="356"/>
      <c r="O49" s="677"/>
      <c r="P49" s="356"/>
      <c r="Q49" s="356"/>
      <c r="R49" s="356"/>
      <c r="S49" s="356"/>
      <c r="T49" s="356"/>
      <c r="U49" s="356"/>
      <c r="V49" s="356"/>
      <c r="W49" s="356"/>
      <c r="X49" s="356"/>
      <c r="Y49" s="356"/>
      <c r="Z49" s="356"/>
      <c r="AA49" s="356"/>
      <c r="AB49" s="356"/>
      <c r="AC49" s="356"/>
      <c r="AD49" s="356"/>
      <c r="AE49" s="356"/>
    </row>
    <row r="50" spans="1:31" x14ac:dyDescent="0.2">
      <c r="A50" s="67" t="s">
        <v>40</v>
      </c>
      <c r="B50" s="65">
        <v>1</v>
      </c>
      <c r="C50" s="64"/>
      <c r="D50" s="412">
        <v>1</v>
      </c>
      <c r="E50" s="39"/>
      <c r="F50" s="59"/>
      <c r="G50" s="65">
        <v>2</v>
      </c>
      <c r="H50" s="64"/>
      <c r="I50" s="1168">
        <v>70</v>
      </c>
      <c r="N50" s="6"/>
      <c r="O50" s="24"/>
      <c r="P50" s="6"/>
      <c r="Q50" s="6"/>
      <c r="R50" s="6"/>
      <c r="S50" s="6"/>
      <c r="T50" s="6"/>
      <c r="U50" s="6"/>
      <c r="V50" s="6"/>
      <c r="W50" s="6"/>
      <c r="X50" s="6"/>
      <c r="Y50" s="6"/>
      <c r="Z50" s="6"/>
      <c r="AA50" s="6"/>
      <c r="AB50" s="6"/>
      <c r="AC50" s="6"/>
      <c r="AD50" s="6"/>
      <c r="AE50" s="6"/>
    </row>
    <row r="51" spans="1:31" s="617" customFormat="1" ht="12.75" customHeight="1" x14ac:dyDescent="0.2">
      <c r="A51" s="685" t="s">
        <v>264</v>
      </c>
      <c r="B51" s="668" t="s">
        <v>156</v>
      </c>
      <c r="C51" s="665"/>
      <c r="D51" s="666">
        <v>-152</v>
      </c>
      <c r="E51" s="663"/>
      <c r="F51" s="684"/>
      <c r="G51" s="668" t="s">
        <v>156</v>
      </c>
      <c r="H51" s="668"/>
      <c r="I51" s="1166">
        <v>-873</v>
      </c>
      <c r="J51" s="676"/>
      <c r="K51" s="676"/>
      <c r="L51" s="253"/>
      <c r="M51" s="254"/>
      <c r="N51" s="356"/>
      <c r="O51" s="677"/>
      <c r="P51" s="356"/>
      <c r="Q51" s="356"/>
      <c r="R51" s="356"/>
      <c r="S51" s="356"/>
      <c r="T51" s="356"/>
      <c r="U51" s="356"/>
      <c r="V51" s="356"/>
      <c r="W51" s="356"/>
      <c r="X51" s="356"/>
      <c r="Y51" s="356"/>
      <c r="Z51" s="356"/>
      <c r="AA51" s="356"/>
      <c r="AB51" s="356"/>
      <c r="AC51" s="356"/>
      <c r="AD51" s="356"/>
      <c r="AE51" s="356"/>
    </row>
    <row r="52" spans="1:31" s="617" customFormat="1" ht="4.5" customHeight="1" x14ac:dyDescent="0.2">
      <c r="A52" s="685"/>
      <c r="B52" s="668"/>
      <c r="C52" s="665"/>
      <c r="D52" s="666"/>
      <c r="E52" s="663"/>
      <c r="F52" s="684"/>
      <c r="G52" s="668"/>
      <c r="H52" s="668"/>
      <c r="I52" s="1166"/>
      <c r="J52" s="676"/>
      <c r="K52" s="676"/>
      <c r="L52" s="253"/>
      <c r="M52" s="254"/>
      <c r="N52" s="356"/>
      <c r="O52" s="677"/>
      <c r="P52" s="356"/>
      <c r="Q52" s="356"/>
      <c r="R52" s="356"/>
      <c r="S52" s="356"/>
      <c r="T52" s="356"/>
      <c r="U52" s="356"/>
      <c r="V52" s="356"/>
      <c r="W52" s="356"/>
      <c r="X52" s="356"/>
      <c r="Y52" s="356"/>
      <c r="Z52" s="356"/>
      <c r="AA52" s="356"/>
      <c r="AB52" s="356"/>
      <c r="AC52" s="356"/>
      <c r="AD52" s="356"/>
      <c r="AE52" s="356"/>
    </row>
    <row r="53" spans="1:31" s="617" customFormat="1" ht="12.75" customHeight="1" x14ac:dyDescent="0.2">
      <c r="A53" s="664" t="s">
        <v>262</v>
      </c>
      <c r="B53" s="668"/>
      <c r="C53" s="665"/>
      <c r="D53" s="666"/>
      <c r="E53" s="663"/>
      <c r="F53" s="684"/>
      <c r="G53" s="668"/>
      <c r="H53" s="668"/>
      <c r="I53" s="1166"/>
      <c r="J53" s="676"/>
      <c r="K53" s="676"/>
      <c r="L53" s="253"/>
      <c r="M53" s="254"/>
      <c r="N53" s="356"/>
      <c r="O53" s="677"/>
      <c r="P53" s="356"/>
      <c r="Q53" s="356"/>
      <c r="R53" s="356"/>
      <c r="S53" s="356"/>
      <c r="T53" s="356"/>
      <c r="U53" s="356"/>
      <c r="V53" s="356"/>
      <c r="W53" s="356"/>
      <c r="X53" s="356"/>
      <c r="Y53" s="356"/>
      <c r="Z53" s="356"/>
      <c r="AA53" s="356"/>
      <c r="AB53" s="356"/>
      <c r="AC53" s="356"/>
      <c r="AD53" s="356"/>
      <c r="AE53" s="356"/>
    </row>
    <row r="54" spans="1:31" s="617" customFormat="1" x14ac:dyDescent="0.2">
      <c r="A54" s="686" t="s">
        <v>218</v>
      </c>
      <c r="B54" s="668"/>
      <c r="C54" s="665"/>
      <c r="D54" s="666"/>
      <c r="E54" s="663"/>
      <c r="F54" s="684"/>
      <c r="G54" s="668"/>
      <c r="H54" s="668"/>
      <c r="I54" s="1166"/>
      <c r="J54" s="676"/>
      <c r="K54" s="676"/>
      <c r="L54" s="253"/>
      <c r="M54" s="254"/>
      <c r="N54" s="356"/>
      <c r="O54" s="677"/>
      <c r="P54" s="356"/>
      <c r="Q54" s="356"/>
      <c r="R54" s="356"/>
      <c r="S54" s="356"/>
      <c r="T54" s="356"/>
      <c r="U54" s="356"/>
      <c r="V54" s="356"/>
      <c r="W54" s="356"/>
      <c r="X54" s="356"/>
      <c r="Y54" s="356"/>
      <c r="Z54" s="356"/>
      <c r="AA54" s="356"/>
      <c r="AB54" s="356"/>
      <c r="AC54" s="356"/>
      <c r="AD54" s="356"/>
      <c r="AE54" s="356"/>
    </row>
    <row r="55" spans="1:31" x14ac:dyDescent="0.2">
      <c r="A55" s="54" t="s">
        <v>113</v>
      </c>
      <c r="B55" s="65">
        <v>867</v>
      </c>
      <c r="C55" s="64"/>
      <c r="D55" s="411">
        <v>127</v>
      </c>
      <c r="E55" s="39"/>
      <c r="F55" s="59"/>
      <c r="G55" s="65">
        <v>1066</v>
      </c>
      <c r="H55" s="65"/>
      <c r="I55" s="1168">
        <v>265</v>
      </c>
      <c r="N55" s="6"/>
      <c r="O55" s="24"/>
      <c r="P55" s="6"/>
      <c r="Q55" s="6"/>
      <c r="R55" s="6"/>
      <c r="S55" s="6"/>
      <c r="T55" s="6"/>
      <c r="U55" s="6"/>
      <c r="V55" s="6"/>
      <c r="W55" s="6"/>
      <c r="X55" s="6"/>
      <c r="Y55" s="6"/>
      <c r="Z55" s="6"/>
      <c r="AA55" s="6"/>
      <c r="AB55" s="6"/>
      <c r="AC55" s="6"/>
      <c r="AD55" s="6"/>
      <c r="AE55" s="6"/>
    </row>
    <row r="56" spans="1:31" x14ac:dyDescent="0.2">
      <c r="A56" s="68" t="s">
        <v>57</v>
      </c>
      <c r="B56" s="65">
        <v>-72</v>
      </c>
      <c r="C56" s="64"/>
      <c r="D56" s="411">
        <v>-185</v>
      </c>
      <c r="E56" s="39"/>
      <c r="F56" s="59"/>
      <c r="G56" s="65">
        <v>-215</v>
      </c>
      <c r="H56" s="65"/>
      <c r="I56" s="1168">
        <v>-948</v>
      </c>
      <c r="N56" s="6"/>
      <c r="O56" s="24"/>
      <c r="P56" s="6"/>
      <c r="Q56" s="6"/>
      <c r="R56" s="6"/>
      <c r="S56" s="6"/>
      <c r="T56" s="6"/>
      <c r="U56" s="6"/>
      <c r="V56" s="6"/>
      <c r="W56" s="6"/>
      <c r="X56" s="6"/>
      <c r="Y56" s="6"/>
      <c r="Z56" s="6"/>
      <c r="AA56" s="6"/>
      <c r="AB56" s="6"/>
      <c r="AC56" s="6"/>
      <c r="AD56" s="6"/>
      <c r="AE56" s="6"/>
    </row>
    <row r="57" spans="1:31" ht="12.75" customHeight="1" x14ac:dyDescent="0.2">
      <c r="A57" s="68" t="s">
        <v>47</v>
      </c>
      <c r="B57" s="65" t="s">
        <v>156</v>
      </c>
      <c r="C57" s="64"/>
      <c r="D57" s="412" t="s">
        <v>156</v>
      </c>
      <c r="E57" s="39"/>
      <c r="F57" s="59"/>
      <c r="G57" s="65">
        <v>92</v>
      </c>
      <c r="H57" s="64"/>
      <c r="I57" s="1169" t="s">
        <v>156</v>
      </c>
      <c r="N57" s="6"/>
      <c r="O57" s="24"/>
      <c r="P57" s="6"/>
      <c r="Q57" s="6"/>
      <c r="R57" s="6"/>
      <c r="S57" s="6"/>
      <c r="T57" s="6"/>
      <c r="U57" s="6"/>
      <c r="V57" s="6"/>
      <c r="W57" s="6"/>
      <c r="X57" s="6"/>
      <c r="Y57" s="6"/>
      <c r="Z57" s="6"/>
      <c r="AA57" s="6"/>
      <c r="AB57" s="6"/>
      <c r="AC57" s="6"/>
      <c r="AD57" s="6"/>
      <c r="AE57" s="6"/>
    </row>
    <row r="58" spans="1:31" s="617" customFormat="1" x14ac:dyDescent="0.2">
      <c r="A58" s="683" t="s">
        <v>154</v>
      </c>
      <c r="B58" s="668">
        <v>-3409</v>
      </c>
      <c r="C58" s="665"/>
      <c r="D58" s="666">
        <v>-3150</v>
      </c>
      <c r="E58" s="663"/>
      <c r="F58" s="684"/>
      <c r="G58" s="668">
        <v>-4090</v>
      </c>
      <c r="H58" s="668"/>
      <c r="I58" s="1166">
        <v>-2464</v>
      </c>
      <c r="J58" s="676"/>
      <c r="K58" s="676"/>
      <c r="L58" s="253"/>
      <c r="M58" s="254"/>
      <c r="N58" s="356"/>
      <c r="O58" s="677"/>
      <c r="P58" s="356"/>
      <c r="Q58" s="356"/>
      <c r="R58" s="356"/>
      <c r="S58" s="356"/>
      <c r="T58" s="356"/>
      <c r="U58" s="356"/>
      <c r="V58" s="356"/>
      <c r="W58" s="356"/>
      <c r="X58" s="356"/>
      <c r="Y58" s="356"/>
      <c r="Z58" s="356"/>
      <c r="AA58" s="356"/>
      <c r="AB58" s="356"/>
      <c r="AC58" s="356"/>
      <c r="AD58" s="356"/>
      <c r="AE58" s="356"/>
    </row>
    <row r="59" spans="1:31" s="617" customFormat="1" x14ac:dyDescent="0.2">
      <c r="A59" s="687" t="s">
        <v>48</v>
      </c>
      <c r="B59" s="668">
        <v>-5</v>
      </c>
      <c r="C59" s="665"/>
      <c r="D59" s="666">
        <v>-150</v>
      </c>
      <c r="E59" s="663"/>
      <c r="F59" s="684"/>
      <c r="G59" s="668">
        <v>-23</v>
      </c>
      <c r="H59" s="668"/>
      <c r="I59" s="1166">
        <v>-46</v>
      </c>
      <c r="J59" s="676"/>
      <c r="K59" s="676"/>
      <c r="L59" s="253"/>
      <c r="M59" s="254"/>
      <c r="N59" s="356"/>
      <c r="O59" s="677"/>
      <c r="P59" s="356"/>
      <c r="Q59" s="356"/>
      <c r="R59" s="356"/>
      <c r="S59" s="356"/>
      <c r="T59" s="356"/>
      <c r="U59" s="356"/>
      <c r="V59" s="356"/>
      <c r="W59" s="356"/>
      <c r="X59" s="356"/>
      <c r="Y59" s="356"/>
      <c r="Z59" s="356"/>
      <c r="AA59" s="356"/>
      <c r="AB59" s="356"/>
      <c r="AC59" s="356"/>
      <c r="AD59" s="356"/>
      <c r="AE59" s="356"/>
    </row>
    <row r="60" spans="1:31" s="694" customFormat="1" x14ac:dyDescent="0.2">
      <c r="A60" s="685" t="s">
        <v>263</v>
      </c>
      <c r="B60" s="611">
        <v>-27</v>
      </c>
      <c r="C60" s="688"/>
      <c r="D60" s="612">
        <v>11</v>
      </c>
      <c r="E60" s="611"/>
      <c r="F60" s="689"/>
      <c r="G60" s="611">
        <v>126</v>
      </c>
      <c r="H60" s="611"/>
      <c r="I60" s="1165">
        <v>153</v>
      </c>
      <c r="J60" s="688"/>
      <c r="K60" s="615"/>
      <c r="L60" s="690"/>
      <c r="M60" s="691"/>
      <c r="N60" s="692"/>
      <c r="O60" s="693"/>
      <c r="P60" s="692"/>
      <c r="Q60" s="692"/>
      <c r="R60" s="692"/>
      <c r="S60" s="692"/>
      <c r="T60" s="692"/>
      <c r="U60" s="692"/>
      <c r="V60" s="692"/>
      <c r="W60" s="692"/>
      <c r="X60" s="692"/>
      <c r="Y60" s="692"/>
      <c r="Z60" s="692"/>
      <c r="AA60" s="692"/>
      <c r="AB60" s="692"/>
      <c r="AC60" s="692"/>
      <c r="AD60" s="692"/>
      <c r="AE60" s="692"/>
    </row>
    <row r="61" spans="1:31" s="702" customFormat="1" x14ac:dyDescent="0.2">
      <c r="A61" s="695" t="s">
        <v>41</v>
      </c>
      <c r="B61" s="620">
        <v>-3131</v>
      </c>
      <c r="C61" s="696"/>
      <c r="D61" s="621">
        <v>-3040</v>
      </c>
      <c r="E61" s="620"/>
      <c r="F61" s="697"/>
      <c r="G61" s="620">
        <v>-4293</v>
      </c>
      <c r="H61" s="696"/>
      <c r="I61" s="1170">
        <v>-1612</v>
      </c>
      <c r="J61" s="698"/>
      <c r="K61" s="699"/>
      <c r="L61" s="700"/>
      <c r="M61" s="701"/>
      <c r="N61" s="703"/>
      <c r="O61" s="704"/>
      <c r="P61" s="703"/>
      <c r="Q61" s="703"/>
      <c r="R61" s="703"/>
      <c r="S61" s="703"/>
      <c r="T61" s="703"/>
      <c r="U61" s="703"/>
      <c r="V61" s="703"/>
      <c r="W61" s="703"/>
      <c r="X61" s="703"/>
      <c r="Y61" s="703"/>
      <c r="Z61" s="703"/>
      <c r="AA61" s="703"/>
      <c r="AB61" s="703"/>
      <c r="AC61" s="703"/>
      <c r="AD61" s="703"/>
      <c r="AE61" s="703"/>
    </row>
    <row r="62" spans="1:31" s="658" customFormat="1" ht="12.75" customHeight="1" x14ac:dyDescent="0.2">
      <c r="A62" s="705" t="s">
        <v>86</v>
      </c>
      <c r="B62" s="650">
        <v>-947</v>
      </c>
      <c r="C62" s="706"/>
      <c r="D62" s="651">
        <v>-30</v>
      </c>
      <c r="E62" s="650"/>
      <c r="F62" s="707"/>
      <c r="G62" s="650">
        <v>7900</v>
      </c>
      <c r="H62" s="706"/>
      <c r="I62" s="1171">
        <v>4118</v>
      </c>
      <c r="J62" s="708"/>
      <c r="K62" s="655"/>
      <c r="L62" s="656"/>
      <c r="M62" s="657"/>
      <c r="O62" s="709"/>
    </row>
    <row r="63" spans="1:31" s="617" customFormat="1" ht="5.0999999999999996" customHeight="1" x14ac:dyDescent="0.2">
      <c r="A63" s="710"/>
      <c r="B63" s="1216"/>
      <c r="C63" s="678"/>
      <c r="D63" s="612"/>
      <c r="E63" s="663"/>
      <c r="F63" s="667"/>
      <c r="G63" s="1216"/>
      <c r="H63" s="678"/>
      <c r="I63" s="1166"/>
      <c r="J63" s="678"/>
      <c r="K63" s="676"/>
      <c r="L63" s="253"/>
      <c r="M63" s="254"/>
      <c r="N63" s="356"/>
      <c r="O63" s="677"/>
      <c r="P63" s="356"/>
      <c r="Q63" s="356"/>
      <c r="R63" s="356"/>
      <c r="S63" s="356"/>
      <c r="T63" s="356"/>
      <c r="U63" s="356"/>
      <c r="V63" s="356"/>
      <c r="W63" s="356"/>
      <c r="X63" s="356"/>
      <c r="Y63" s="356"/>
      <c r="Z63" s="356"/>
      <c r="AA63" s="356"/>
      <c r="AB63" s="356"/>
      <c r="AC63" s="356"/>
      <c r="AD63" s="356"/>
      <c r="AE63" s="356"/>
    </row>
    <row r="64" spans="1:31" s="617" customFormat="1" x14ac:dyDescent="0.2">
      <c r="A64" s="711" t="s">
        <v>118</v>
      </c>
      <c r="B64" s="1216"/>
      <c r="C64" s="678"/>
      <c r="D64" s="612"/>
      <c r="E64" s="663"/>
      <c r="F64" s="667"/>
      <c r="G64" s="1216"/>
      <c r="H64" s="678"/>
      <c r="I64" s="1166"/>
      <c r="J64" s="678"/>
      <c r="K64" s="676"/>
      <c r="L64" s="253"/>
      <c r="M64" s="254"/>
      <c r="N64" s="356"/>
      <c r="O64" s="677"/>
      <c r="P64" s="356"/>
      <c r="Q64" s="356"/>
      <c r="R64" s="356"/>
      <c r="S64" s="356"/>
      <c r="T64" s="356"/>
      <c r="U64" s="356"/>
      <c r="V64" s="356"/>
      <c r="W64" s="356"/>
      <c r="X64" s="356"/>
      <c r="Y64" s="356"/>
      <c r="Z64" s="356"/>
      <c r="AA64" s="356"/>
      <c r="AB64" s="356"/>
      <c r="AC64" s="356"/>
      <c r="AD64" s="356"/>
      <c r="AE64" s="356"/>
    </row>
    <row r="65" spans="1:33" x14ac:dyDescent="0.2">
      <c r="A65" s="69" t="s">
        <v>45</v>
      </c>
      <c r="B65" s="65">
        <v>-879</v>
      </c>
      <c r="C65" s="64"/>
      <c r="D65" s="401">
        <v>-79</v>
      </c>
      <c r="E65" s="39"/>
      <c r="F65" s="62"/>
      <c r="G65" s="65">
        <v>8000</v>
      </c>
      <c r="H65" s="64"/>
      <c r="I65" s="1168">
        <v>4008</v>
      </c>
      <c r="J65" s="64"/>
      <c r="N65" s="6"/>
      <c r="O65" s="24"/>
      <c r="P65" s="6"/>
      <c r="Q65" s="6"/>
      <c r="R65" s="6"/>
      <c r="S65" s="6"/>
      <c r="T65" s="6"/>
      <c r="U65" s="6"/>
      <c r="V65" s="6"/>
      <c r="W65" s="6"/>
      <c r="X65" s="6"/>
      <c r="Y65" s="6"/>
      <c r="Z65" s="6"/>
      <c r="AA65" s="6"/>
      <c r="AB65" s="6"/>
      <c r="AC65" s="6"/>
      <c r="AD65" s="6"/>
      <c r="AE65" s="6"/>
    </row>
    <row r="66" spans="1:33" s="284" customFormat="1" ht="12.75" customHeight="1" thickBot="1" x14ac:dyDescent="0.25">
      <c r="A66" s="248" t="s">
        <v>46</v>
      </c>
      <c r="B66" s="1217">
        <v>-68</v>
      </c>
      <c r="C66" s="70"/>
      <c r="D66" s="413">
        <v>49</v>
      </c>
      <c r="E66" s="247"/>
      <c r="F66" s="272"/>
      <c r="G66" s="1217">
        <v>-100</v>
      </c>
      <c r="H66" s="70"/>
      <c r="I66" s="1172">
        <v>110</v>
      </c>
      <c r="J66" s="70"/>
      <c r="K66" s="291"/>
      <c r="L66" s="266"/>
      <c r="M66" s="294"/>
      <c r="N66" s="286"/>
      <c r="O66" s="296"/>
      <c r="P66" s="286"/>
      <c r="Q66" s="286"/>
      <c r="R66" s="286"/>
      <c r="S66" s="286"/>
      <c r="T66" s="286"/>
      <c r="U66" s="286"/>
      <c r="V66" s="286"/>
      <c r="W66" s="286"/>
      <c r="X66" s="286"/>
      <c r="Y66" s="286"/>
      <c r="Z66" s="286"/>
      <c r="AA66" s="286"/>
      <c r="AB66" s="286"/>
      <c r="AC66" s="286"/>
      <c r="AD66" s="286"/>
      <c r="AE66" s="286"/>
      <c r="AF66" s="286"/>
      <c r="AG66" s="286"/>
    </row>
    <row r="67" spans="1:33" ht="4.5" customHeight="1" x14ac:dyDescent="0.2">
      <c r="A67" s="71"/>
      <c r="B67" s="72"/>
      <c r="C67" s="72"/>
      <c r="D67" s="72"/>
      <c r="E67" s="39"/>
      <c r="F67" s="62"/>
      <c r="G67" s="72"/>
      <c r="H67" s="72"/>
      <c r="I67" s="72"/>
      <c r="J67" s="52"/>
      <c r="N67" s="6"/>
      <c r="O67" s="24"/>
      <c r="P67" s="6"/>
      <c r="Q67" s="6"/>
      <c r="R67" s="6"/>
      <c r="S67" s="6"/>
      <c r="T67" s="6"/>
      <c r="U67" s="6"/>
      <c r="V67" s="6"/>
      <c r="W67" s="6"/>
      <c r="X67" s="6"/>
      <c r="Y67" s="6"/>
      <c r="Z67" s="6"/>
      <c r="AA67" s="6"/>
      <c r="AB67" s="6"/>
      <c r="AC67" s="6"/>
      <c r="AD67" s="6"/>
      <c r="AE67" s="6"/>
      <c r="AF67" s="6"/>
      <c r="AG67" s="6"/>
    </row>
    <row r="68" spans="1:33" s="694" customFormat="1" ht="13.5" customHeight="1" x14ac:dyDescent="0.2">
      <c r="A68" s="712" t="s">
        <v>280</v>
      </c>
      <c r="B68" s="712"/>
      <c r="C68" s="712"/>
      <c r="D68" s="712"/>
      <c r="E68" s="712"/>
      <c r="F68" s="689"/>
      <c r="G68" s="713"/>
      <c r="H68" s="713"/>
      <c r="I68" s="713"/>
      <c r="J68" s="713"/>
      <c r="K68" s="615"/>
      <c r="L68" s="690"/>
      <c r="M68" s="691"/>
    </row>
    <row r="69" spans="1:33" s="694" customFormat="1" ht="13.5" customHeight="1" x14ac:dyDescent="0.2">
      <c r="A69" s="712" t="s">
        <v>294</v>
      </c>
      <c r="B69" s="712"/>
      <c r="C69" s="712"/>
      <c r="D69" s="712"/>
      <c r="E69" s="712"/>
      <c r="F69" s="689"/>
      <c r="G69" s="713"/>
      <c r="H69" s="713"/>
      <c r="I69" s="713"/>
      <c r="J69" s="713"/>
      <c r="K69" s="615"/>
      <c r="L69" s="690"/>
      <c r="M69" s="691"/>
    </row>
    <row r="70" spans="1:33" x14ac:dyDescent="0.2">
      <c r="B70" s="53"/>
      <c r="C70" s="53"/>
      <c r="D70" s="53"/>
      <c r="E70" s="53"/>
      <c r="F70" s="53"/>
      <c r="G70" s="53"/>
      <c r="H70" s="53"/>
      <c r="I70" s="53"/>
      <c r="L70" s="32"/>
      <c r="M70" s="33"/>
    </row>
    <row r="71" spans="1:33" x14ac:dyDescent="0.2">
      <c r="A71" s="1226"/>
      <c r="B71" s="1227"/>
      <c r="C71" s="1227"/>
      <c r="D71" s="1227"/>
      <c r="E71" s="1227"/>
      <c r="F71" s="1227"/>
      <c r="G71" s="1227"/>
      <c r="H71" s="1227"/>
      <c r="I71" s="1227"/>
    </row>
  </sheetData>
  <mergeCells count="6">
    <mergeCell ref="A71:I71"/>
    <mergeCell ref="A1:E1"/>
    <mergeCell ref="B3:D3"/>
    <mergeCell ref="B40:D40"/>
    <mergeCell ref="G40:I40"/>
    <mergeCell ref="G3:I3"/>
  </mergeCells>
  <phoneticPr fontId="0" type="noConversion"/>
  <pageMargins left="0.55118110236220474" right="0.47244094488188981" top="0.55118110236220474" bottom="0.51181102362204722" header="0" footer="0.27559055118110237"/>
  <pageSetup paperSize="9" scale="80" orientation="portrait" cellComments="asDisplayed" r:id="rId1"/>
  <headerFooter alignWithMargins="0">
    <oddHeader xml:space="preserve">&amp;C&amp;"Arial,Bold"&amp;14
</oddHeader>
    <oddFooter>&amp;L&amp;9&amp;K01+021Ericsson Third Quarter Report 2013</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8"/>
    <pageSetUpPr fitToPage="1"/>
  </sheetPr>
  <dimension ref="A1:I83"/>
  <sheetViews>
    <sheetView showGridLines="0" view="pageBreakPreview" zoomScaleSheetLayoutView="100" workbookViewId="0">
      <pane xSplit="1" ySplit="5" topLeftCell="B6" activePane="bottomRight" state="frozen"/>
      <selection sqref="A1:XFD1048576"/>
      <selection pane="topRight" sqref="A1:XFD1048576"/>
      <selection pane="bottomLeft" sqref="A1:XFD1048576"/>
      <selection pane="bottomRight" activeCell="K5" sqref="K5"/>
    </sheetView>
  </sheetViews>
  <sheetFormatPr defaultColWidth="8.85546875" defaultRowHeight="11.25" customHeight="1" x14ac:dyDescent="0.2"/>
  <cols>
    <col min="1" max="1" width="30.7109375" style="6" customWidth="1"/>
    <col min="2" max="5" width="9.7109375" style="6" customWidth="1"/>
    <col min="6" max="6" width="2.28515625" style="12" customWidth="1"/>
    <col min="7" max="9" width="9.7109375" style="6" customWidth="1"/>
    <col min="10" max="42" width="7.28515625" style="6" customWidth="1"/>
    <col min="43" max="16384" width="8.85546875" style="6"/>
  </cols>
  <sheetData>
    <row r="1" spans="1:9" ht="12.75" customHeight="1" x14ac:dyDescent="0.2">
      <c r="A1" s="1255" t="s">
        <v>71</v>
      </c>
      <c r="B1" s="1256"/>
      <c r="C1" s="1256"/>
      <c r="D1" s="1256"/>
      <c r="E1" s="1256"/>
      <c r="F1" s="1256"/>
      <c r="G1" s="1256"/>
      <c r="H1" s="1256"/>
      <c r="I1" s="1257"/>
    </row>
    <row r="2" spans="1:9" ht="20.25" customHeight="1" x14ac:dyDescent="0.2">
      <c r="A2" s="1258" t="s">
        <v>25</v>
      </c>
      <c r="B2" s="1258"/>
      <c r="C2" s="1258"/>
      <c r="D2" s="1258"/>
      <c r="E2" s="1258"/>
      <c r="F2" s="1258"/>
      <c r="G2" s="1258"/>
      <c r="H2" s="1258"/>
      <c r="I2" s="1258"/>
    </row>
    <row r="3" spans="1:9" s="286" customFormat="1" ht="4.5" customHeight="1" thickBot="1" x14ac:dyDescent="0.25">
      <c r="A3" s="75"/>
      <c r="B3" s="75"/>
      <c r="C3" s="75"/>
      <c r="D3" s="75"/>
      <c r="E3" s="75"/>
      <c r="F3" s="75"/>
      <c r="G3" s="75"/>
      <c r="H3" s="75"/>
      <c r="I3" s="75"/>
    </row>
    <row r="4" spans="1:9" s="11" customFormat="1" ht="12.75" customHeight="1" x14ac:dyDescent="0.2">
      <c r="A4" s="414"/>
      <c r="B4" s="1254">
        <v>2012</v>
      </c>
      <c r="C4" s="1254"/>
      <c r="D4" s="1254"/>
      <c r="E4" s="1254"/>
      <c r="F4" s="438"/>
      <c r="G4" s="1254">
        <v>2013</v>
      </c>
      <c r="H4" s="1254"/>
      <c r="I4" s="1254"/>
    </row>
    <row r="5" spans="1:9" s="267" customFormat="1" ht="12.75" customHeight="1" x14ac:dyDescent="0.2">
      <c r="A5" s="428" t="s">
        <v>135</v>
      </c>
      <c r="B5" s="439" t="s">
        <v>160</v>
      </c>
      <c r="C5" s="439" t="s">
        <v>159</v>
      </c>
      <c r="D5" s="439" t="s">
        <v>158</v>
      </c>
      <c r="E5" s="439" t="s">
        <v>157</v>
      </c>
      <c r="F5" s="439"/>
      <c r="G5" s="439" t="s">
        <v>160</v>
      </c>
      <c r="H5" s="439" t="s">
        <v>159</v>
      </c>
      <c r="I5" s="439" t="s">
        <v>158</v>
      </c>
    </row>
    <row r="6" spans="1:9" s="356" customFormat="1" ht="12.75" customHeight="1" x14ac:dyDescent="0.2">
      <c r="A6" s="943" t="s">
        <v>207</v>
      </c>
      <c r="B6" s="944">
        <v>27314</v>
      </c>
      <c r="C6" s="944">
        <v>27766</v>
      </c>
      <c r="D6" s="944">
        <v>26939.013800000001</v>
      </c>
      <c r="E6" s="944">
        <v>35265.986199999999</v>
      </c>
      <c r="F6" s="944"/>
      <c r="G6" s="944">
        <v>28133</v>
      </c>
      <c r="H6" s="944">
        <v>28142</v>
      </c>
      <c r="I6" s="945">
        <v>26655.157399999996</v>
      </c>
    </row>
    <row r="7" spans="1:9" s="356" customFormat="1" ht="12.75" customHeight="1" x14ac:dyDescent="0.2">
      <c r="A7" s="943" t="s">
        <v>108</v>
      </c>
      <c r="B7" s="944">
        <v>20631</v>
      </c>
      <c r="C7" s="944">
        <v>24074</v>
      </c>
      <c r="D7" s="944">
        <v>24296</v>
      </c>
      <c r="E7" s="944">
        <v>28042</v>
      </c>
      <c r="F7" s="944"/>
      <c r="G7" s="944">
        <v>21452</v>
      </c>
      <c r="H7" s="944">
        <v>24851</v>
      </c>
      <c r="I7" s="945">
        <v>23974</v>
      </c>
    </row>
    <row r="8" spans="1:9" s="15" customFormat="1" ht="12.75" customHeight="1" x14ac:dyDescent="0.2">
      <c r="A8" s="184" t="s">
        <v>109</v>
      </c>
      <c r="B8" s="185">
        <v>14884</v>
      </c>
      <c r="C8" s="185">
        <v>16947</v>
      </c>
      <c r="D8" s="185">
        <v>16388</v>
      </c>
      <c r="E8" s="185">
        <f>18874-1</f>
        <v>18873</v>
      </c>
      <c r="F8" s="185"/>
      <c r="G8" s="185">
        <v>14626</v>
      </c>
      <c r="H8" s="185">
        <v>16773</v>
      </c>
      <c r="I8" s="440">
        <v>16229</v>
      </c>
    </row>
    <row r="9" spans="1:9" s="15" customFormat="1" ht="12.75" customHeight="1" x14ac:dyDescent="0.2">
      <c r="A9" s="186" t="s">
        <v>42</v>
      </c>
      <c r="B9" s="185">
        <v>5708</v>
      </c>
      <c r="C9" s="185">
        <v>6468</v>
      </c>
      <c r="D9" s="185">
        <v>6306</v>
      </c>
      <c r="E9" s="185">
        <v>6752</v>
      </c>
      <c r="F9" s="185"/>
      <c r="G9" s="185">
        <v>5888</v>
      </c>
      <c r="H9" s="185">
        <v>6754</v>
      </c>
      <c r="I9" s="440">
        <v>6264</v>
      </c>
    </row>
    <row r="10" spans="1:9" s="15" customFormat="1" ht="12.75" customHeight="1" x14ac:dyDescent="0.2">
      <c r="A10" s="184" t="s">
        <v>43</v>
      </c>
      <c r="B10" s="187">
        <v>5747</v>
      </c>
      <c r="C10" s="187">
        <v>7127</v>
      </c>
      <c r="D10" s="187">
        <v>7908</v>
      </c>
      <c r="E10" s="187">
        <f>9168+1</f>
        <v>9169</v>
      </c>
      <c r="F10" s="185"/>
      <c r="G10" s="187">
        <v>6826</v>
      </c>
      <c r="H10" s="187">
        <v>8078</v>
      </c>
      <c r="I10" s="441">
        <v>7745</v>
      </c>
    </row>
    <row r="11" spans="1:9" s="724" customFormat="1" ht="12.75" customHeight="1" x14ac:dyDescent="0.2">
      <c r="A11" s="946" t="s">
        <v>24</v>
      </c>
      <c r="B11" s="947">
        <v>3029</v>
      </c>
      <c r="C11" s="947">
        <v>3479</v>
      </c>
      <c r="D11" s="947">
        <v>3315</v>
      </c>
      <c r="E11" s="947">
        <v>3628</v>
      </c>
      <c r="F11" s="947"/>
      <c r="G11" s="947">
        <v>2447</v>
      </c>
      <c r="H11" s="947">
        <v>2338</v>
      </c>
      <c r="I11" s="948">
        <v>2352</v>
      </c>
    </row>
    <row r="12" spans="1:9" s="751" customFormat="1" ht="12.75" customHeight="1" thickBot="1" x14ac:dyDescent="0.25">
      <c r="A12" s="949" t="s">
        <v>131</v>
      </c>
      <c r="B12" s="950">
        <v>50974</v>
      </c>
      <c r="C12" s="950">
        <v>55319</v>
      </c>
      <c r="D12" s="950">
        <v>54550</v>
      </c>
      <c r="E12" s="950">
        <v>66936</v>
      </c>
      <c r="F12" s="950"/>
      <c r="G12" s="950">
        <v>52032</v>
      </c>
      <c r="H12" s="950">
        <v>55331</v>
      </c>
      <c r="I12" s="951">
        <v>52981</v>
      </c>
    </row>
    <row r="13" spans="1:9" s="311" customFormat="1" ht="5.0999999999999996" customHeight="1" thickBot="1" x14ac:dyDescent="0.25">
      <c r="A13" s="308"/>
      <c r="B13" s="309"/>
      <c r="C13" s="309"/>
      <c r="D13" s="237"/>
      <c r="E13" s="237"/>
      <c r="F13" s="310"/>
      <c r="G13" s="309"/>
      <c r="H13" s="309"/>
      <c r="I13" s="237"/>
    </row>
    <row r="14" spans="1:9" s="11" customFormat="1" ht="12.75" customHeight="1" x14ac:dyDescent="0.2">
      <c r="A14" s="414"/>
      <c r="B14" s="1254">
        <v>2012</v>
      </c>
      <c r="C14" s="1254"/>
      <c r="D14" s="1254"/>
      <c r="E14" s="1254"/>
      <c r="F14" s="509"/>
      <c r="G14" s="1254">
        <v>2013</v>
      </c>
      <c r="H14" s="1254"/>
      <c r="I14" s="1254"/>
    </row>
    <row r="15" spans="1:9" s="267" customFormat="1" ht="12.75" customHeight="1" x14ac:dyDescent="0.2">
      <c r="A15" s="428" t="s">
        <v>136</v>
      </c>
      <c r="B15" s="439" t="s">
        <v>160</v>
      </c>
      <c r="C15" s="439" t="s">
        <v>159</v>
      </c>
      <c r="D15" s="439" t="s">
        <v>158</v>
      </c>
      <c r="E15" s="439" t="s">
        <v>157</v>
      </c>
      <c r="F15" s="439"/>
      <c r="G15" s="439" t="s">
        <v>160</v>
      </c>
      <c r="H15" s="439" t="s">
        <v>159</v>
      </c>
      <c r="I15" s="439" t="s">
        <v>158</v>
      </c>
    </row>
    <row r="16" spans="1:9" s="356" customFormat="1" ht="12.75" customHeight="1" x14ac:dyDescent="0.2">
      <c r="A16" s="943" t="s">
        <v>207</v>
      </c>
      <c r="B16" s="953">
        <v>-0.17926682692307694</v>
      </c>
      <c r="C16" s="953">
        <v>1.654829025408211E-2</v>
      </c>
      <c r="D16" s="953">
        <v>-2.9784131671828806E-2</v>
      </c>
      <c r="E16" s="953">
        <v>0.30910457457058049</v>
      </c>
      <c r="F16" s="953"/>
      <c r="G16" s="953">
        <v>-0.202262490535427</v>
      </c>
      <c r="H16" s="953">
        <v>3.1990900366118957E-4</v>
      </c>
      <c r="I16" s="954">
        <v>-5.2833579702935229E-2</v>
      </c>
    </row>
    <row r="17" spans="1:9" s="356" customFormat="1" ht="12.75" customHeight="1" x14ac:dyDescent="0.2">
      <c r="A17" s="943" t="s">
        <v>108</v>
      </c>
      <c r="B17" s="955">
        <v>-0.23518072289156622</v>
      </c>
      <c r="C17" s="955">
        <v>0.16688478503223303</v>
      </c>
      <c r="D17" s="955">
        <v>9.221566835590167E-3</v>
      </c>
      <c r="E17" s="955">
        <v>0.15418175831412584</v>
      </c>
      <c r="F17" s="953"/>
      <c r="G17" s="955">
        <v>-0.23500463590328791</v>
      </c>
      <c r="H17" s="955">
        <v>0.15844676487040843</v>
      </c>
      <c r="I17" s="956">
        <v>-3.5290330368999201E-2</v>
      </c>
    </row>
    <row r="18" spans="1:9" s="15" customFormat="1" ht="12.75" customHeight="1" x14ac:dyDescent="0.2">
      <c r="A18" s="184" t="s">
        <v>109</v>
      </c>
      <c r="B18" s="188">
        <v>-0.17681544162380403</v>
      </c>
      <c r="C18" s="188">
        <v>0.13860521365224399</v>
      </c>
      <c r="D18" s="188">
        <v>-3.2985189119018155E-2</v>
      </c>
      <c r="E18" s="188">
        <v>0.15169636319257984</v>
      </c>
      <c r="F18" s="188"/>
      <c r="G18" s="188">
        <v>-0.22503046680442962</v>
      </c>
      <c r="H18" s="188">
        <v>0.14679338164911804</v>
      </c>
      <c r="I18" s="442">
        <v>-3.2433076968938157E-2</v>
      </c>
    </row>
    <row r="19" spans="1:9" s="15" customFormat="1" ht="12.75" customHeight="1" x14ac:dyDescent="0.2">
      <c r="A19" s="186" t="s">
        <v>42</v>
      </c>
      <c r="B19" s="188">
        <v>-5.5904730400264668E-2</v>
      </c>
      <c r="C19" s="188">
        <v>0.13314646110721795</v>
      </c>
      <c r="D19" s="188">
        <v>-2.504638218923938E-2</v>
      </c>
      <c r="E19" s="188">
        <v>7.0726292419917458E-2</v>
      </c>
      <c r="F19" s="188"/>
      <c r="G19" s="188">
        <v>-0.12796208530805686</v>
      </c>
      <c r="H19" s="188">
        <v>0.14707880434782616</v>
      </c>
      <c r="I19" s="442">
        <v>-7.2549600236896605E-2</v>
      </c>
    </row>
    <row r="20" spans="1:9" s="15" customFormat="1" ht="12.75" customHeight="1" x14ac:dyDescent="0.2">
      <c r="A20" s="184" t="s">
        <v>43</v>
      </c>
      <c r="B20" s="188">
        <v>-0.3538340454238813</v>
      </c>
      <c r="C20" s="188">
        <v>0.24012528275622058</v>
      </c>
      <c r="D20" s="188">
        <v>0.10958327487021191</v>
      </c>
      <c r="E20" s="188">
        <v>0.15933232169954481</v>
      </c>
      <c r="F20" s="188"/>
      <c r="G20" s="188">
        <v>-0.25553495473879373</v>
      </c>
      <c r="H20" s="188">
        <v>0.18341634925285666</v>
      </c>
      <c r="I20" s="442">
        <v>-4.1223075018568922E-2</v>
      </c>
    </row>
    <row r="21" spans="1:9" s="724" customFormat="1" ht="12.75" customHeight="1" x14ac:dyDescent="0.2">
      <c r="A21" s="946" t="s">
        <v>24</v>
      </c>
      <c r="B21" s="957">
        <v>-0.11225087924970689</v>
      </c>
      <c r="C21" s="957">
        <v>0.14856388246946195</v>
      </c>
      <c r="D21" s="957">
        <v>-4.7139982753664822E-2</v>
      </c>
      <c r="E21" s="957">
        <v>9.4419306184012175E-2</v>
      </c>
      <c r="F21" s="957"/>
      <c r="G21" s="957">
        <v>-0.32552370452039692</v>
      </c>
      <c r="H21" s="957">
        <v>-4.4544340008173311E-2</v>
      </c>
      <c r="I21" s="958">
        <v>5.9880239520957446E-3</v>
      </c>
    </row>
    <row r="22" spans="1:9" s="326" customFormat="1" ht="12.75" customHeight="1" thickBot="1" x14ac:dyDescent="0.25">
      <c r="A22" s="959" t="s">
        <v>131</v>
      </c>
      <c r="B22" s="960">
        <v>-0.19936544834843795</v>
      </c>
      <c r="C22" s="960">
        <v>8.5239533880017371E-2</v>
      </c>
      <c r="D22" s="960">
        <v>-1.3901191272438052E-2</v>
      </c>
      <c r="E22" s="960">
        <v>0.22705774518790101</v>
      </c>
      <c r="F22" s="960"/>
      <c r="G22" s="960">
        <v>-0.22266045177482974</v>
      </c>
      <c r="H22" s="960">
        <v>6.3403290282902924E-2</v>
      </c>
      <c r="I22" s="961">
        <v>-4.2471670492129188E-2</v>
      </c>
    </row>
    <row r="23" spans="1:9" s="11" customFormat="1" ht="5.0999999999999996" customHeight="1" thickBot="1" x14ac:dyDescent="0.25">
      <c r="A23" s="49"/>
      <c r="B23" s="380"/>
      <c r="C23" s="380"/>
      <c r="D23" s="32"/>
      <c r="E23" s="32"/>
      <c r="F23" s="169"/>
      <c r="G23" s="380"/>
      <c r="H23" s="380"/>
      <c r="I23" s="32"/>
    </row>
    <row r="24" spans="1:9" s="381" customFormat="1" ht="12.75" customHeight="1" x14ac:dyDescent="0.2">
      <c r="A24" s="443"/>
      <c r="B24" s="1253">
        <v>2012</v>
      </c>
      <c r="C24" s="1253"/>
      <c r="D24" s="1253"/>
      <c r="E24" s="1253"/>
      <c r="F24" s="444"/>
      <c r="G24" s="1253">
        <v>2013</v>
      </c>
      <c r="H24" s="1253"/>
      <c r="I24" s="1253"/>
    </row>
    <row r="25" spans="1:9" s="267" customFormat="1" ht="12.75" customHeight="1" x14ac:dyDescent="0.2">
      <c r="A25" s="428" t="s">
        <v>77</v>
      </c>
      <c r="B25" s="439" t="s">
        <v>160</v>
      </c>
      <c r="C25" s="439" t="s">
        <v>159</v>
      </c>
      <c r="D25" s="439" t="s">
        <v>158</v>
      </c>
      <c r="E25" s="439" t="s">
        <v>157</v>
      </c>
      <c r="F25" s="439"/>
      <c r="G25" s="439" t="s">
        <v>160</v>
      </c>
      <c r="H25" s="439" t="s">
        <v>159</v>
      </c>
      <c r="I25" s="439" t="s">
        <v>158</v>
      </c>
    </row>
    <row r="26" spans="1:9" s="356" customFormat="1" ht="12.75" customHeight="1" x14ac:dyDescent="0.2">
      <c r="A26" s="943" t="s">
        <v>207</v>
      </c>
      <c r="B26" s="953">
        <v>-0.17850160907094947</v>
      </c>
      <c r="C26" s="953">
        <v>-0.16768585131894487</v>
      </c>
      <c r="D26" s="953">
        <v>-0.17126026579708364</v>
      </c>
      <c r="E26" s="953">
        <v>5.9675066105769226E-2</v>
      </c>
      <c r="F26" s="953"/>
      <c r="G26" s="953">
        <v>2.9984623270117972E-2</v>
      </c>
      <c r="H26" s="953">
        <v>1.3541741698480214E-2</v>
      </c>
      <c r="I26" s="954">
        <v>-1.0537000430208887E-2</v>
      </c>
    </row>
    <row r="27" spans="1:9" s="356" customFormat="1" ht="12.75" customHeight="1" x14ac:dyDescent="0.2">
      <c r="A27" s="943" t="s">
        <v>108</v>
      </c>
      <c r="B27" s="955">
        <v>0.18330943504445085</v>
      </c>
      <c r="C27" s="955">
        <v>0.26465644042866154</v>
      </c>
      <c r="D27" s="955">
        <v>0.18876602407280552</v>
      </c>
      <c r="E27" s="955">
        <v>3.9555143651529123E-2</v>
      </c>
      <c r="F27" s="953"/>
      <c r="G27" s="955">
        <v>3.9794484028888633E-2</v>
      </c>
      <c r="H27" s="955">
        <v>3.2275483924566029E-2</v>
      </c>
      <c r="I27" s="956">
        <v>-1.3253210405004934E-2</v>
      </c>
    </row>
    <row r="28" spans="1:9" s="15" customFormat="1" ht="12.75" customHeight="1" x14ac:dyDescent="0.2">
      <c r="A28" s="184" t="s">
        <v>109</v>
      </c>
      <c r="B28" s="188">
        <v>0.18399490891734938</v>
      </c>
      <c r="C28" s="188">
        <v>0.25878333209537252</v>
      </c>
      <c r="D28" s="188">
        <v>0.11339085535702154</v>
      </c>
      <c r="E28" s="188">
        <v>4.3858193683977698E-2</v>
      </c>
      <c r="F28" s="188"/>
      <c r="G28" s="188">
        <v>-1.7334049986562738E-2</v>
      </c>
      <c r="H28" s="188">
        <v>-1.0267303947601336E-2</v>
      </c>
      <c r="I28" s="442">
        <v>-9.7022211374175882E-3</v>
      </c>
    </row>
    <row r="29" spans="1:9" s="15" customFormat="1" ht="12.75" customHeight="1" x14ac:dyDescent="0.2">
      <c r="A29" s="186" t="s">
        <v>42</v>
      </c>
      <c r="B29" s="188">
        <v>0.15922014622258329</v>
      </c>
      <c r="C29" s="188">
        <v>0.36917866215071982</v>
      </c>
      <c r="D29" s="188">
        <v>0.18891402714932126</v>
      </c>
      <c r="E29" s="188">
        <v>0.11677141912007949</v>
      </c>
      <c r="F29" s="188"/>
      <c r="G29" s="188">
        <v>3.153468815697269E-2</v>
      </c>
      <c r="H29" s="188">
        <v>4.421768707482987E-2</v>
      </c>
      <c r="I29" s="442">
        <v>-6.6603235014272011E-3</v>
      </c>
    </row>
    <row r="30" spans="1:9" s="15" customFormat="1" ht="12.75" customHeight="1" x14ac:dyDescent="0.2">
      <c r="A30" s="184" t="s">
        <v>43</v>
      </c>
      <c r="B30" s="188">
        <v>0.18153782894736836</v>
      </c>
      <c r="C30" s="188">
        <v>0.27884442849452729</v>
      </c>
      <c r="D30" s="188">
        <v>0.38275922364049664</v>
      </c>
      <c r="E30" s="188">
        <v>3.0807285810658946E-2</v>
      </c>
      <c r="F30" s="188"/>
      <c r="G30" s="188">
        <v>0.18775013050287104</v>
      </c>
      <c r="H30" s="188">
        <v>0.13343622842710823</v>
      </c>
      <c r="I30" s="442">
        <v>-2.0612038442083924E-2</v>
      </c>
    </row>
    <row r="31" spans="1:9" s="724" customFormat="1" ht="12.75" customHeight="1" x14ac:dyDescent="0.2">
      <c r="A31" s="946" t="s">
        <v>24</v>
      </c>
      <c r="B31" s="957">
        <v>0.32734443470639785</v>
      </c>
      <c r="C31" s="957">
        <v>0.46545914069081729</v>
      </c>
      <c r="D31" s="957">
        <v>0.28787878787878785</v>
      </c>
      <c r="E31" s="957">
        <v>6.3305978898007043E-2</v>
      </c>
      <c r="F31" s="957"/>
      <c r="G31" s="957">
        <v>-0.19214262132717064</v>
      </c>
      <c r="H31" s="957">
        <v>-0.32796780684104632</v>
      </c>
      <c r="I31" s="958">
        <v>-0.29049773755656105</v>
      </c>
    </row>
    <row r="32" spans="1:9" s="326" customFormat="1" ht="12.75" customHeight="1" thickBot="1" x14ac:dyDescent="0.25">
      <c r="A32" s="959" t="s">
        <v>131</v>
      </c>
      <c r="B32" s="960">
        <v>-3.7609032209341864E-2</v>
      </c>
      <c r="C32" s="960">
        <v>1.0023735621690788E-2</v>
      </c>
      <c r="D32" s="960">
        <v>-1.7435786591736058E-2</v>
      </c>
      <c r="E32" s="960">
        <v>5.134528091475965E-2</v>
      </c>
      <c r="F32" s="960"/>
      <c r="G32" s="960">
        <v>2.0755679365951352E-2</v>
      </c>
      <c r="H32" s="960">
        <v>2.1692366094838711E-4</v>
      </c>
      <c r="I32" s="961">
        <v>-2.8762603116406993E-2</v>
      </c>
    </row>
    <row r="33" spans="1:9" s="311" customFormat="1" ht="5.0999999999999996" customHeight="1" thickBot="1" x14ac:dyDescent="0.25">
      <c r="A33" s="308"/>
      <c r="B33" s="309"/>
      <c r="C33" s="309"/>
      <c r="D33" s="237"/>
      <c r="E33" s="237"/>
      <c r="F33" s="310"/>
      <c r="G33" s="309"/>
      <c r="H33" s="309"/>
      <c r="I33" s="237"/>
    </row>
    <row r="34" spans="1:9" s="11" customFormat="1" ht="12.75" customHeight="1" x14ac:dyDescent="0.2">
      <c r="A34" s="414"/>
      <c r="B34" s="1254">
        <v>2012</v>
      </c>
      <c r="C34" s="1254"/>
      <c r="D34" s="1254"/>
      <c r="E34" s="1254"/>
      <c r="F34" s="509"/>
      <c r="G34" s="1254">
        <v>2013</v>
      </c>
      <c r="H34" s="1254"/>
      <c r="I34" s="1254"/>
    </row>
    <row r="35" spans="1:9" s="267" customFormat="1" ht="12.75" customHeight="1" x14ac:dyDescent="0.2">
      <c r="A35" s="428" t="s">
        <v>138</v>
      </c>
      <c r="B35" s="445" t="s">
        <v>58</v>
      </c>
      <c r="C35" s="445" t="s">
        <v>59</v>
      </c>
      <c r="D35" s="445" t="s">
        <v>35</v>
      </c>
      <c r="E35" s="439" t="s">
        <v>141</v>
      </c>
      <c r="F35" s="446"/>
      <c r="G35" s="445" t="s">
        <v>58</v>
      </c>
      <c r="H35" s="445" t="s">
        <v>59</v>
      </c>
      <c r="I35" s="445" t="s">
        <v>35</v>
      </c>
    </row>
    <row r="36" spans="1:9" s="356" customFormat="1" ht="12.75" customHeight="1" x14ac:dyDescent="0.2">
      <c r="A36" s="943" t="s">
        <v>207</v>
      </c>
      <c r="B36" s="944">
        <v>27314</v>
      </c>
      <c r="C36" s="944">
        <v>55080</v>
      </c>
      <c r="D36" s="944">
        <v>82019.013800000001</v>
      </c>
      <c r="E36" s="944">
        <v>117285</v>
      </c>
      <c r="F36" s="944"/>
      <c r="G36" s="944">
        <v>28133</v>
      </c>
      <c r="H36" s="944">
        <v>56275</v>
      </c>
      <c r="I36" s="945">
        <v>82930</v>
      </c>
    </row>
    <row r="37" spans="1:9" s="356" customFormat="1" ht="12.75" customHeight="1" x14ac:dyDescent="0.2">
      <c r="A37" s="943" t="s">
        <v>108</v>
      </c>
      <c r="B37" s="963">
        <v>20631</v>
      </c>
      <c r="C37" s="963">
        <v>44705</v>
      </c>
      <c r="D37" s="963">
        <v>69001</v>
      </c>
      <c r="E37" s="963">
        <v>97043</v>
      </c>
      <c r="F37" s="944"/>
      <c r="G37" s="963">
        <v>21452</v>
      </c>
      <c r="H37" s="963">
        <v>46303</v>
      </c>
      <c r="I37" s="964">
        <v>70277</v>
      </c>
    </row>
    <row r="38" spans="1:9" s="15" customFormat="1" ht="12.75" customHeight="1" x14ac:dyDescent="0.2">
      <c r="A38" s="184" t="s">
        <v>109</v>
      </c>
      <c r="B38" s="185">
        <v>14884</v>
      </c>
      <c r="C38" s="185">
        <v>31830</v>
      </c>
      <c r="D38" s="185">
        <v>48219</v>
      </c>
      <c r="E38" s="185">
        <v>67092</v>
      </c>
      <c r="F38" s="185"/>
      <c r="G38" s="185">
        <v>14626</v>
      </c>
      <c r="H38" s="185">
        <v>31399</v>
      </c>
      <c r="I38" s="440">
        <v>47628</v>
      </c>
    </row>
    <row r="39" spans="1:9" s="15" customFormat="1" ht="12.75" customHeight="1" x14ac:dyDescent="0.2">
      <c r="A39" s="186" t="s">
        <v>42</v>
      </c>
      <c r="B39" s="185">
        <v>5708</v>
      </c>
      <c r="C39" s="185">
        <v>12176</v>
      </c>
      <c r="D39" s="185">
        <v>18482</v>
      </c>
      <c r="E39" s="185">
        <v>25234</v>
      </c>
      <c r="F39" s="185"/>
      <c r="G39" s="185">
        <v>5888</v>
      </c>
      <c r="H39" s="185">
        <v>12642</v>
      </c>
      <c r="I39" s="440">
        <v>18906</v>
      </c>
    </row>
    <row r="40" spans="1:9" s="15" customFormat="1" ht="12.75" customHeight="1" x14ac:dyDescent="0.2">
      <c r="A40" s="184" t="s">
        <v>43</v>
      </c>
      <c r="B40" s="187">
        <v>5747</v>
      </c>
      <c r="C40" s="187">
        <v>12875</v>
      </c>
      <c r="D40" s="187">
        <v>20782</v>
      </c>
      <c r="E40" s="187">
        <v>29951</v>
      </c>
      <c r="F40" s="185"/>
      <c r="G40" s="187">
        <v>6826</v>
      </c>
      <c r="H40" s="187">
        <v>14904</v>
      </c>
      <c r="I40" s="441">
        <v>22649</v>
      </c>
    </row>
    <row r="41" spans="1:9" s="724" customFormat="1" ht="12.75" customHeight="1" x14ac:dyDescent="0.2">
      <c r="A41" s="946" t="s">
        <v>24</v>
      </c>
      <c r="B41" s="947">
        <v>3029</v>
      </c>
      <c r="C41" s="947">
        <v>6508</v>
      </c>
      <c r="D41" s="947">
        <v>9823</v>
      </c>
      <c r="E41" s="947">
        <v>13451</v>
      </c>
      <c r="F41" s="947"/>
      <c r="G41" s="947">
        <v>2447</v>
      </c>
      <c r="H41" s="947">
        <v>4785</v>
      </c>
      <c r="I41" s="948">
        <v>7137</v>
      </c>
    </row>
    <row r="42" spans="1:9" s="326" customFormat="1" ht="12.75" customHeight="1" thickBot="1" x14ac:dyDescent="0.25">
      <c r="A42" s="959" t="s">
        <v>131</v>
      </c>
      <c r="B42" s="965">
        <v>50974</v>
      </c>
      <c r="C42" s="965">
        <v>106293</v>
      </c>
      <c r="D42" s="965">
        <v>160843</v>
      </c>
      <c r="E42" s="965">
        <v>227779</v>
      </c>
      <c r="F42" s="965"/>
      <c r="G42" s="965">
        <v>52032</v>
      </c>
      <c r="H42" s="965">
        <v>107363</v>
      </c>
      <c r="I42" s="966">
        <v>160344</v>
      </c>
    </row>
    <row r="43" spans="1:9" s="311" customFormat="1" ht="5.0999999999999996" customHeight="1" thickBot="1" x14ac:dyDescent="0.25">
      <c r="A43" s="308"/>
      <c r="B43" s="309"/>
      <c r="C43" s="309"/>
      <c r="D43" s="237"/>
      <c r="E43" s="237"/>
      <c r="F43" s="310"/>
      <c r="G43" s="309"/>
      <c r="H43" s="309"/>
      <c r="I43" s="237"/>
    </row>
    <row r="44" spans="1:9" s="17" customFormat="1" ht="12.75" customHeight="1" x14ac:dyDescent="0.2">
      <c r="A44" s="414" t="s">
        <v>82</v>
      </c>
      <c r="B44" s="1254">
        <v>2012</v>
      </c>
      <c r="C44" s="1254"/>
      <c r="D44" s="1254"/>
      <c r="E44" s="1254"/>
      <c r="F44" s="438"/>
      <c r="G44" s="1254">
        <v>2013</v>
      </c>
      <c r="H44" s="1254"/>
      <c r="I44" s="1254"/>
    </row>
    <row r="45" spans="1:9" s="285" customFormat="1" ht="12.75" customHeight="1" x14ac:dyDescent="0.2">
      <c r="A45" s="447" t="s">
        <v>81</v>
      </c>
      <c r="B45" s="445" t="s">
        <v>58</v>
      </c>
      <c r="C45" s="445" t="s">
        <v>59</v>
      </c>
      <c r="D45" s="445" t="s">
        <v>35</v>
      </c>
      <c r="E45" s="439" t="s">
        <v>141</v>
      </c>
      <c r="F45" s="446"/>
      <c r="G45" s="445" t="s">
        <v>58</v>
      </c>
      <c r="H45" s="445" t="s">
        <v>59</v>
      </c>
      <c r="I45" s="445" t="s">
        <v>35</v>
      </c>
    </row>
    <row r="46" spans="1:9" s="356" customFormat="1" ht="12.75" customHeight="1" x14ac:dyDescent="0.2">
      <c r="A46" s="943" t="s">
        <v>207</v>
      </c>
      <c r="B46" s="953">
        <v>-0.17850160907094947</v>
      </c>
      <c r="C46" s="953">
        <v>-0.17308471828131333</v>
      </c>
      <c r="D46" s="953">
        <v>-0.17248636634212777</v>
      </c>
      <c r="E46" s="953">
        <v>-0.1141281770459609</v>
      </c>
      <c r="F46" s="953"/>
      <c r="G46" s="953">
        <v>2.9984623270117972E-2</v>
      </c>
      <c r="H46" s="953">
        <v>2.1695715323166276E-2</v>
      </c>
      <c r="I46" s="954">
        <v>1.1108931426824675E-2</v>
      </c>
    </row>
    <row r="47" spans="1:9" s="356" customFormat="1" ht="12.75" customHeight="1" x14ac:dyDescent="0.2">
      <c r="A47" s="943" t="s">
        <v>108</v>
      </c>
      <c r="B47" s="955">
        <v>0.18330943504445085</v>
      </c>
      <c r="C47" s="955">
        <v>0.22576841874365927</v>
      </c>
      <c r="D47" s="955">
        <v>0.21247957265107442</v>
      </c>
      <c r="E47" s="955">
        <v>0.15687139382957427</v>
      </c>
      <c r="F47" s="953"/>
      <c r="G47" s="955">
        <v>3.9794484028888633E-2</v>
      </c>
      <c r="H47" s="955">
        <v>3.5745442344256695E-2</v>
      </c>
      <c r="I47" s="956">
        <v>1.8492485616150578E-2</v>
      </c>
    </row>
    <row r="48" spans="1:9" s="15" customFormat="1" ht="12.75" customHeight="1" x14ac:dyDescent="0.2">
      <c r="A48" s="184" t="s">
        <v>109</v>
      </c>
      <c r="B48" s="188">
        <v>0.18399490891734938</v>
      </c>
      <c r="C48" s="188">
        <v>0.22263194284397336</v>
      </c>
      <c r="D48" s="188">
        <v>0.1832012367187692</v>
      </c>
      <c r="E48" s="188">
        <v>0.14036101573919835</v>
      </c>
      <c r="F48" s="188"/>
      <c r="G48" s="188">
        <v>-1.7334049986562738E-2</v>
      </c>
      <c r="H48" s="188">
        <v>-1.3540684888470045E-2</v>
      </c>
      <c r="I48" s="442">
        <v>-1.2256579356685116E-2</v>
      </c>
    </row>
    <row r="49" spans="1:9" s="15" customFormat="1" ht="12.75" customHeight="1" x14ac:dyDescent="0.2">
      <c r="A49" s="186" t="s">
        <v>42</v>
      </c>
      <c r="B49" s="188">
        <v>0.15922014622258329</v>
      </c>
      <c r="C49" s="188">
        <v>0.26202321724709776</v>
      </c>
      <c r="D49" s="188">
        <v>0.23608881754949174</v>
      </c>
      <c r="E49" s="188">
        <v>0.20173349842842181</v>
      </c>
      <c r="F49" s="188"/>
      <c r="G49" s="188">
        <v>3.153468815697269E-2</v>
      </c>
      <c r="H49" s="188">
        <v>3.8272010512483634E-2</v>
      </c>
      <c r="I49" s="442">
        <v>2.2941240125527562E-2</v>
      </c>
    </row>
    <row r="50" spans="1:9" s="15" customFormat="1" ht="12.75" customHeight="1" x14ac:dyDescent="0.2">
      <c r="A50" s="184" t="s">
        <v>43</v>
      </c>
      <c r="B50" s="188">
        <v>0.18153782894736836</v>
      </c>
      <c r="C50" s="188">
        <v>0.23359202836064008</v>
      </c>
      <c r="D50" s="188">
        <v>0.28633325080465455</v>
      </c>
      <c r="E50" s="188">
        <v>0.19564870259481038</v>
      </c>
      <c r="F50" s="188"/>
      <c r="G50" s="188">
        <v>0.18775013050287104</v>
      </c>
      <c r="H50" s="188">
        <v>0.15759223300970882</v>
      </c>
      <c r="I50" s="442">
        <v>8.98373592531998E-2</v>
      </c>
    </row>
    <row r="51" spans="1:9" s="724" customFormat="1" ht="12.75" customHeight="1" x14ac:dyDescent="0.2">
      <c r="A51" s="946" t="s">
        <v>24</v>
      </c>
      <c r="B51" s="957">
        <v>0.32734443470639785</v>
      </c>
      <c r="C51" s="957">
        <v>0.3977663230240549</v>
      </c>
      <c r="D51" s="957">
        <v>0.35864453665283547</v>
      </c>
      <c r="E51" s="957">
        <v>0.26395414395790273</v>
      </c>
      <c r="F51" s="957"/>
      <c r="G51" s="957">
        <v>-0.19214262132717064</v>
      </c>
      <c r="H51" s="957">
        <v>-0.26475107559926248</v>
      </c>
      <c r="I51" s="958">
        <v>-0.27343988598187929</v>
      </c>
    </row>
    <row r="52" spans="1:9" s="326" customFormat="1" ht="12.75" customHeight="1" thickBot="1" x14ac:dyDescent="0.25">
      <c r="A52" s="959" t="s">
        <v>131</v>
      </c>
      <c r="B52" s="960">
        <v>-3.7609032209341864E-2</v>
      </c>
      <c r="C52" s="960">
        <v>-1.3393851637335752E-2</v>
      </c>
      <c r="D52" s="960">
        <v>-1.4768397711541481E-2</v>
      </c>
      <c r="E52" s="960">
        <v>3.7810515553871049E-3</v>
      </c>
      <c r="F52" s="960"/>
      <c r="G52" s="960">
        <v>2.0755679365951352E-2</v>
      </c>
      <c r="H52" s="960">
        <v>1.0066514257759174E-2</v>
      </c>
      <c r="I52" s="961">
        <v>-3.102404207830034E-3</v>
      </c>
    </row>
    <row r="53" spans="1:9" s="1176" customFormat="1" ht="4.5" customHeight="1" x14ac:dyDescent="0.2">
      <c r="A53" s="1174"/>
      <c r="B53" s="1175"/>
      <c r="C53" s="1175"/>
      <c r="D53" s="1175"/>
      <c r="E53" s="1175"/>
      <c r="F53" s="1175"/>
      <c r="G53" s="1175"/>
      <c r="H53" s="1175"/>
      <c r="I53" s="1175"/>
    </row>
    <row r="54" spans="1:9" s="11" customFormat="1" ht="12.75" customHeight="1" x14ac:dyDescent="0.2">
      <c r="A54" s="1259" t="s">
        <v>297</v>
      </c>
      <c r="B54" s="1260"/>
      <c r="C54" s="1260"/>
      <c r="D54" s="1260"/>
      <c r="E54" s="1260"/>
      <c r="F54" s="1260"/>
      <c r="G54" s="1260"/>
      <c r="H54" s="1260"/>
      <c r="I54" s="1261"/>
    </row>
    <row r="55" spans="1:9" s="563" customFormat="1" ht="4.5" customHeight="1" thickBot="1" x14ac:dyDescent="0.25">
      <c r="A55" s="1177"/>
      <c r="B55" s="1178"/>
      <c r="C55" s="1178"/>
      <c r="D55" s="1178"/>
      <c r="E55" s="1178"/>
      <c r="F55" s="1178"/>
      <c r="G55" s="1178"/>
      <c r="H55" s="1178"/>
      <c r="I55" s="1179"/>
    </row>
    <row r="56" spans="1:9" ht="12.75" customHeight="1" x14ac:dyDescent="0.2">
      <c r="A56" s="414"/>
      <c r="B56" s="1254">
        <v>2012</v>
      </c>
      <c r="C56" s="1254"/>
      <c r="D56" s="1254"/>
      <c r="E56" s="1254"/>
      <c r="F56" s="396"/>
      <c r="G56" s="1254">
        <v>2013</v>
      </c>
      <c r="H56" s="1254"/>
      <c r="I56" s="1254"/>
    </row>
    <row r="57" spans="1:9" s="267" customFormat="1" ht="12.75" customHeight="1" x14ac:dyDescent="0.2">
      <c r="A57" s="428" t="s">
        <v>136</v>
      </c>
      <c r="B57" s="439" t="s">
        <v>160</v>
      </c>
      <c r="C57" s="439" t="s">
        <v>159</v>
      </c>
      <c r="D57" s="439" t="s">
        <v>158</v>
      </c>
      <c r="E57" s="439" t="s">
        <v>157</v>
      </c>
      <c r="F57" s="400"/>
      <c r="G57" s="439" t="s">
        <v>160</v>
      </c>
      <c r="H57" s="439" t="s">
        <v>159</v>
      </c>
      <c r="I57" s="439" t="s">
        <v>158</v>
      </c>
    </row>
    <row r="58" spans="1:9" s="356" customFormat="1" ht="12.75" customHeight="1" x14ac:dyDescent="0.2">
      <c r="A58" s="943" t="s">
        <v>207</v>
      </c>
      <c r="B58" s="953">
        <v>-0.19</v>
      </c>
      <c r="C58" s="953">
        <v>-8.0000000000000002E-3</v>
      </c>
      <c r="D58" s="953">
        <v>-1E-3</v>
      </c>
      <c r="E58" s="953">
        <v>0.33200000000000002</v>
      </c>
      <c r="F58" s="967"/>
      <c r="G58" s="953">
        <v>-0.17299999999999999</v>
      </c>
      <c r="H58" s="953">
        <v>0</v>
      </c>
      <c r="I58" s="954">
        <v>-3.0400952103900546E-2</v>
      </c>
    </row>
    <row r="59" spans="1:9" s="356" customFormat="1" ht="12.75" customHeight="1" x14ac:dyDescent="0.2">
      <c r="A59" s="943" t="s">
        <v>108</v>
      </c>
      <c r="B59" s="955">
        <v>-0.25</v>
      </c>
      <c r="C59" s="955">
        <v>0.15</v>
      </c>
      <c r="D59" s="955">
        <v>3.2000000000000001E-2</v>
      </c>
      <c r="E59" s="955">
        <v>0.161</v>
      </c>
      <c r="F59" s="967"/>
      <c r="G59" s="953">
        <v>-0.20200000000000001</v>
      </c>
      <c r="H59" s="955">
        <v>0.17199999999999999</v>
      </c>
      <c r="I59" s="956">
        <v>-1.9528232053725923E-2</v>
      </c>
    </row>
    <row r="60" spans="1:9" s="724" customFormat="1" ht="12.75" customHeight="1" x14ac:dyDescent="0.2">
      <c r="A60" s="946" t="s">
        <v>24</v>
      </c>
      <c r="B60" s="957">
        <v>-0.25</v>
      </c>
      <c r="C60" s="957">
        <v>0.13</v>
      </c>
      <c r="D60" s="957">
        <v>-3.3000000000000002E-2</v>
      </c>
      <c r="E60" s="957">
        <v>0.20599999999999999</v>
      </c>
      <c r="F60" s="968"/>
      <c r="G60" s="953">
        <v>-0.3</v>
      </c>
      <c r="H60" s="957">
        <v>-4.9000000000000002E-2</v>
      </c>
      <c r="I60" s="958">
        <v>2.5850709973705213E-2</v>
      </c>
    </row>
    <row r="61" spans="1:9" s="326" customFormat="1" ht="12.75" customHeight="1" thickBot="1" x14ac:dyDescent="0.25">
      <c r="A61" s="959" t="s">
        <v>131</v>
      </c>
      <c r="B61" s="960">
        <v>-0.22</v>
      </c>
      <c r="C61" s="960">
        <v>5.8999999999999997E-2</v>
      </c>
      <c r="D61" s="960">
        <v>1.0999999999999999E-2</v>
      </c>
      <c r="E61" s="960">
        <v>0.23899999999999999</v>
      </c>
      <c r="F61" s="969"/>
      <c r="G61" s="960">
        <v>-0.192</v>
      </c>
      <c r="H61" s="960">
        <v>5.7000000000000002E-2</v>
      </c>
      <c r="I61" s="961">
        <v>-2.3140827563365735E-2</v>
      </c>
    </row>
    <row r="62" spans="1:9" s="311" customFormat="1" ht="4.5" customHeight="1" thickBot="1" x14ac:dyDescent="0.25">
      <c r="A62" s="313"/>
      <c r="B62" s="314"/>
      <c r="C62" s="314"/>
      <c r="D62" s="314"/>
      <c r="E62" s="314"/>
      <c r="F62" s="315"/>
      <c r="G62" s="314"/>
      <c r="H62" s="314"/>
      <c r="I62" s="314"/>
    </row>
    <row r="63" spans="1:9" ht="12.75" customHeight="1" x14ac:dyDescent="0.2">
      <c r="A63" s="414" t="s">
        <v>34</v>
      </c>
      <c r="B63" s="1254">
        <v>2012</v>
      </c>
      <c r="C63" s="1254"/>
      <c r="D63" s="1254"/>
      <c r="E63" s="1254"/>
      <c r="F63" s="396"/>
      <c r="G63" s="1254">
        <v>2013</v>
      </c>
      <c r="H63" s="1254"/>
      <c r="I63" s="1254"/>
    </row>
    <row r="64" spans="1:9" s="267" customFormat="1" ht="12.75" customHeight="1" x14ac:dyDescent="0.2">
      <c r="A64" s="428" t="s">
        <v>77</v>
      </c>
      <c r="B64" s="439" t="s">
        <v>160</v>
      </c>
      <c r="C64" s="439" t="s">
        <v>159</v>
      </c>
      <c r="D64" s="439" t="s">
        <v>158</v>
      </c>
      <c r="E64" s="439" t="s">
        <v>157</v>
      </c>
      <c r="F64" s="400"/>
      <c r="G64" s="439" t="s">
        <v>160</v>
      </c>
      <c r="H64" s="439" t="s">
        <v>159</v>
      </c>
      <c r="I64" s="439" t="s">
        <v>158</v>
      </c>
    </row>
    <row r="65" spans="1:9" s="356" customFormat="1" ht="12.75" customHeight="1" x14ac:dyDescent="0.2">
      <c r="A65" s="943" t="s">
        <v>207</v>
      </c>
      <c r="B65" s="953">
        <v>-0.18</v>
      </c>
      <c r="C65" s="953">
        <v>-0.20200000000000001</v>
      </c>
      <c r="D65" s="953">
        <v>-0.16700000000000001</v>
      </c>
      <c r="E65" s="953">
        <v>8.5000000000000006E-2</v>
      </c>
      <c r="F65" s="967"/>
      <c r="G65" s="953">
        <v>6.9000000000000006E-2</v>
      </c>
      <c r="H65" s="953">
        <v>7.5999999999999998E-2</v>
      </c>
      <c r="I65" s="954">
        <v>4.1509195549374621E-2</v>
      </c>
    </row>
    <row r="66" spans="1:9" s="356" customFormat="1" ht="12.75" customHeight="1" x14ac:dyDescent="0.2">
      <c r="A66" s="943" t="s">
        <v>108</v>
      </c>
      <c r="B66" s="955">
        <v>0.14000000000000001</v>
      </c>
      <c r="C66" s="955">
        <v>0.17699999999999999</v>
      </c>
      <c r="D66" s="955">
        <v>0.159</v>
      </c>
      <c r="E66" s="955">
        <v>3.5000000000000003E-2</v>
      </c>
      <c r="F66" s="967"/>
      <c r="G66" s="955">
        <v>8.7999999999999995E-2</v>
      </c>
      <c r="H66" s="955">
        <v>0.09</v>
      </c>
      <c r="I66" s="956">
        <v>3.3435808025173944E-2</v>
      </c>
    </row>
    <row r="67" spans="1:9" s="724" customFormat="1" ht="12.75" customHeight="1" x14ac:dyDescent="0.2">
      <c r="A67" s="946" t="s">
        <v>24</v>
      </c>
      <c r="B67" s="957">
        <v>0.12</v>
      </c>
      <c r="C67" s="957">
        <v>0.16</v>
      </c>
      <c r="D67" s="957">
        <v>3.7999999999999999E-2</v>
      </c>
      <c r="E67" s="957">
        <v>0.04</v>
      </c>
      <c r="F67" s="968"/>
      <c r="G67" s="957">
        <v>-0.03</v>
      </c>
      <c r="H67" s="957">
        <v>-0.19</v>
      </c>
      <c r="I67" s="958">
        <v>-0.15184983475043082</v>
      </c>
    </row>
    <row r="68" spans="1:9" s="326" customFormat="1" ht="12.75" customHeight="1" thickBot="1" x14ac:dyDescent="0.25">
      <c r="A68" s="959" t="s">
        <v>131</v>
      </c>
      <c r="B68" s="960">
        <v>-0.06</v>
      </c>
      <c r="C68" s="960">
        <v>-5.5E-2</v>
      </c>
      <c r="D68" s="960">
        <v>-3.7999999999999999E-2</v>
      </c>
      <c r="E68" s="960">
        <v>5.2999999999999999E-2</v>
      </c>
      <c r="F68" s="969"/>
      <c r="G68" s="960">
        <v>7.0999999999999994E-2</v>
      </c>
      <c r="H68" s="960">
        <v>6.5000000000000002E-2</v>
      </c>
      <c r="I68" s="961">
        <v>2.6163108978564713E-2</v>
      </c>
    </row>
    <row r="69" spans="1:9" s="319" customFormat="1" ht="4.5" customHeight="1" x14ac:dyDescent="0.2">
      <c r="A69" s="316"/>
      <c r="B69" s="317"/>
      <c r="C69" s="317"/>
      <c r="D69" s="317"/>
      <c r="E69" s="317"/>
      <c r="F69" s="318"/>
      <c r="G69" s="317"/>
      <c r="H69" s="317"/>
      <c r="I69" s="317"/>
    </row>
    <row r="70" spans="1:9" ht="12.75" customHeight="1" x14ac:dyDescent="0.2">
      <c r="A70" s="414" t="s">
        <v>82</v>
      </c>
      <c r="B70" s="1254">
        <v>2012</v>
      </c>
      <c r="C70" s="1254"/>
      <c r="D70" s="1254"/>
      <c r="E70" s="1254"/>
      <c r="F70" s="396"/>
      <c r="G70" s="1254">
        <v>2013</v>
      </c>
      <c r="H70" s="1254"/>
      <c r="I70" s="1254"/>
    </row>
    <row r="71" spans="1:9" s="267" customFormat="1" ht="12.75" customHeight="1" x14ac:dyDescent="0.2">
      <c r="A71" s="447" t="s">
        <v>81</v>
      </c>
      <c r="B71" s="445" t="s">
        <v>58</v>
      </c>
      <c r="C71" s="445" t="s">
        <v>59</v>
      </c>
      <c r="D71" s="445" t="s">
        <v>35</v>
      </c>
      <c r="E71" s="439" t="s">
        <v>141</v>
      </c>
      <c r="F71" s="400"/>
      <c r="G71" s="445" t="s">
        <v>58</v>
      </c>
      <c r="H71" s="445" t="s">
        <v>59</v>
      </c>
      <c r="I71" s="445" t="s">
        <v>35</v>
      </c>
    </row>
    <row r="72" spans="1:9" s="356" customFormat="1" ht="12.75" customHeight="1" x14ac:dyDescent="0.2">
      <c r="A72" s="943" t="s">
        <v>207</v>
      </c>
      <c r="B72" s="953">
        <v>-0.18</v>
      </c>
      <c r="C72" s="953">
        <v>-0.191</v>
      </c>
      <c r="D72" s="953">
        <v>-0.184</v>
      </c>
      <c r="E72" s="953">
        <v>-0.11600000000000001</v>
      </c>
      <c r="F72" s="967"/>
      <c r="G72" s="953">
        <v>6.9000000000000006E-2</v>
      </c>
      <c r="H72" s="953">
        <v>7.2999999999999995E-2</v>
      </c>
      <c r="I72" s="954">
        <v>6.2634089597558423E-2</v>
      </c>
    </row>
    <row r="73" spans="1:9" s="356" customFormat="1" ht="12.75" customHeight="1" x14ac:dyDescent="0.2">
      <c r="A73" s="943" t="s">
        <v>108</v>
      </c>
      <c r="B73" s="955">
        <v>0.14000000000000001</v>
      </c>
      <c r="C73" s="955">
        <v>0.161</v>
      </c>
      <c r="D73" s="955">
        <v>0.16</v>
      </c>
      <c r="E73" s="955">
        <v>0.12</v>
      </c>
      <c r="F73" s="967"/>
      <c r="G73" s="955">
        <v>8.7999999999999995E-2</v>
      </c>
      <c r="H73" s="955">
        <v>8.7999999999999995E-2</v>
      </c>
      <c r="I73" s="956">
        <v>6.8679817739811036E-2</v>
      </c>
    </row>
    <row r="74" spans="1:9" s="724" customFormat="1" ht="12.75" customHeight="1" x14ac:dyDescent="0.2">
      <c r="A74" s="946" t="s">
        <v>24</v>
      </c>
      <c r="B74" s="957">
        <v>0.12</v>
      </c>
      <c r="C74" s="957">
        <v>0.14000000000000001</v>
      </c>
      <c r="D74" s="957">
        <v>0.104</v>
      </c>
      <c r="E74" s="957">
        <v>8.5000000000000006E-2</v>
      </c>
      <c r="F74" s="968"/>
      <c r="G74" s="957">
        <v>-0.03</v>
      </c>
      <c r="H74" s="957">
        <v>-0.11600000000000001</v>
      </c>
      <c r="I74" s="958">
        <v>-0.12809721569354762</v>
      </c>
    </row>
    <row r="75" spans="1:9" s="326" customFormat="1" ht="12.75" customHeight="1" thickBot="1" x14ac:dyDescent="0.25">
      <c r="A75" s="959" t="s">
        <v>131</v>
      </c>
      <c r="B75" s="960">
        <v>-0.06</v>
      </c>
      <c r="C75" s="960">
        <v>-5.8000000000000003E-2</v>
      </c>
      <c r="D75" s="960">
        <v>-5.0999999999999997E-2</v>
      </c>
      <c r="E75" s="960">
        <v>-2.1999999999999999E-2</v>
      </c>
      <c r="F75" s="960"/>
      <c r="G75" s="960">
        <v>7.0999999999999994E-2</v>
      </c>
      <c r="H75" s="960">
        <v>6.8000000000000005E-2</v>
      </c>
      <c r="I75" s="961">
        <v>5.3573209237708384E-2</v>
      </c>
    </row>
    <row r="77" spans="1:9" ht="11.25" customHeight="1" x14ac:dyDescent="0.2">
      <c r="A77" s="189"/>
      <c r="C77" s="22"/>
    </row>
    <row r="83" spans="1:1" ht="11.25" customHeight="1" x14ac:dyDescent="0.2">
      <c r="A83" s="238"/>
    </row>
  </sheetData>
  <mergeCells count="19">
    <mergeCell ref="B70:E70"/>
    <mergeCell ref="G70:I70"/>
    <mergeCell ref="A54:I54"/>
    <mergeCell ref="B56:E56"/>
    <mergeCell ref="G56:I56"/>
    <mergeCell ref="B63:E63"/>
    <mergeCell ref="G63:I63"/>
    <mergeCell ref="A1:I1"/>
    <mergeCell ref="A2:I2"/>
    <mergeCell ref="B4:E4"/>
    <mergeCell ref="G4:I4"/>
    <mergeCell ref="B14:E14"/>
    <mergeCell ref="G14:I14"/>
    <mergeCell ref="B24:E24"/>
    <mergeCell ref="G24:I24"/>
    <mergeCell ref="G34:I34"/>
    <mergeCell ref="G44:I44"/>
    <mergeCell ref="B34:E34"/>
    <mergeCell ref="B44:E44"/>
  </mergeCells>
  <phoneticPr fontId="4" type="noConversion"/>
  <pageMargins left="0.55118110236220474" right="0.47244094488188981" top="0.55118110236220474" bottom="0.51181102362204722" header="0" footer="0.27559055118110237"/>
  <pageSetup paperSize="9" scale="88" orientation="portrait" cellComments="asDisplayed" r:id="rId1"/>
  <headerFooter alignWithMargins="0">
    <oddHeader xml:space="preserve">&amp;C&amp;"Arial,Bold"&amp;14
</oddHeader>
    <oddFooter>&amp;L&amp;9&amp;K01+022Ericsson Third Quarter Report 2013&amp;R&amp;K01+022&amp;P</oddFooter>
  </headerFooter>
  <colBreaks count="1" manualBreakCount="1">
    <brk id="8" max="73" man="1"/>
  </colBreaks>
  <legacyDrawingHF r:id="rId2"/>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8"/>
    <pageSetUpPr fitToPage="1"/>
  </sheetPr>
  <dimension ref="A1:AK67"/>
  <sheetViews>
    <sheetView showGridLines="0" view="pageBreakPreview" zoomScaleSheetLayoutView="100" workbookViewId="0">
      <pane xSplit="1" ySplit="4" topLeftCell="B8" activePane="bottomRight" state="frozen"/>
      <selection sqref="A1:XFD1048576"/>
      <selection pane="topRight" sqref="A1:XFD1048576"/>
      <selection pane="bottomLeft" sqref="A1:XFD1048576"/>
      <selection pane="bottomRight" activeCell="U9" sqref="U9"/>
    </sheetView>
  </sheetViews>
  <sheetFormatPr defaultColWidth="8.85546875" defaultRowHeight="11.25" customHeight="1" x14ac:dyDescent="0.2"/>
  <cols>
    <col min="1" max="1" width="43.85546875" style="131" customWidth="1"/>
    <col min="2" max="2" width="9.7109375" style="131" customWidth="1"/>
    <col min="3" max="3" width="1.7109375" style="131" customWidth="1"/>
    <col min="4" max="6" width="9.7109375" style="131" customWidth="1"/>
    <col min="7" max="7" width="2.28515625" style="161" customWidth="1"/>
    <col min="8" max="10" width="9.7109375" style="131" customWidth="1"/>
    <col min="11" max="11" width="4.42578125" style="153" customWidth="1"/>
    <col min="12" max="12" width="4.42578125" style="6" customWidth="1" collapsed="1"/>
    <col min="13" max="35" width="4.42578125" style="6" customWidth="1"/>
    <col min="36" max="36" width="9.42578125" style="6" bestFit="1" customWidth="1"/>
    <col min="37" max="16384" width="8.85546875" style="6"/>
  </cols>
  <sheetData>
    <row r="1" spans="1:11" ht="12.75" customHeight="1" x14ac:dyDescent="0.2">
      <c r="A1" s="1241" t="s">
        <v>73</v>
      </c>
      <c r="B1" s="1241"/>
      <c r="C1" s="1241"/>
      <c r="D1" s="1241"/>
      <c r="E1" s="1241"/>
      <c r="F1" s="1241"/>
      <c r="G1" s="1241"/>
      <c r="H1" s="1241"/>
      <c r="I1" s="1241"/>
      <c r="J1" s="1241"/>
    </row>
    <row r="2" spans="1:11" s="286" customFormat="1" ht="4.5" customHeight="1" thickBot="1" x14ac:dyDescent="0.25">
      <c r="A2" s="204"/>
      <c r="B2" s="204"/>
      <c r="C2" s="204"/>
      <c r="D2" s="204"/>
      <c r="E2" s="204"/>
      <c r="F2" s="204"/>
      <c r="G2" s="204"/>
      <c r="H2" s="204"/>
      <c r="I2" s="204"/>
      <c r="J2" s="204"/>
      <c r="K2" s="283"/>
    </row>
    <row r="3" spans="1:11" s="17" customFormat="1" ht="12.75" customHeight="1" x14ac:dyDescent="0.2">
      <c r="A3" s="448"/>
      <c r="B3" s="1262">
        <v>2012</v>
      </c>
      <c r="C3" s="1262"/>
      <c r="D3" s="1263"/>
      <c r="E3" s="1263"/>
      <c r="F3" s="1263"/>
      <c r="G3" s="396"/>
      <c r="H3" s="1262">
        <v>2013</v>
      </c>
      <c r="I3" s="1263"/>
      <c r="J3" s="1263"/>
      <c r="K3" s="154"/>
    </row>
    <row r="4" spans="1:11" s="285" customFormat="1" ht="12.75" customHeight="1" x14ac:dyDescent="0.2">
      <c r="A4" s="428" t="s">
        <v>135</v>
      </c>
      <c r="B4" s="439" t="s">
        <v>160</v>
      </c>
      <c r="C4" s="439"/>
      <c r="D4" s="439" t="s">
        <v>159</v>
      </c>
      <c r="E4" s="439" t="s">
        <v>158</v>
      </c>
      <c r="F4" s="439" t="s">
        <v>157</v>
      </c>
      <c r="G4" s="400"/>
      <c r="H4" s="439" t="s">
        <v>160</v>
      </c>
      <c r="I4" s="439" t="s">
        <v>159</v>
      </c>
      <c r="J4" s="439" t="s">
        <v>158</v>
      </c>
      <c r="K4" s="281"/>
    </row>
    <row r="5" spans="1:11" s="356" customFormat="1" ht="12.75" customHeight="1" x14ac:dyDescent="0.2">
      <c r="A5" s="258" t="s">
        <v>207</v>
      </c>
      <c r="B5" s="970">
        <v>1649</v>
      </c>
      <c r="C5" s="970"/>
      <c r="D5" s="970">
        <v>1255</v>
      </c>
      <c r="E5" s="970">
        <v>1341</v>
      </c>
      <c r="F5" s="970">
        <v>2811.9999998999992</v>
      </c>
      <c r="G5" s="820"/>
      <c r="H5" s="970">
        <v>1565</v>
      </c>
      <c r="I5" s="970">
        <v>1334.9999998999992</v>
      </c>
      <c r="J5" s="971">
        <v>2557</v>
      </c>
      <c r="K5" s="360"/>
    </row>
    <row r="6" spans="1:11" s="356" customFormat="1" ht="12.75" customHeight="1" x14ac:dyDescent="0.2">
      <c r="A6" s="258" t="s">
        <v>108</v>
      </c>
      <c r="B6" s="970">
        <v>1267</v>
      </c>
      <c r="C6" s="970"/>
      <c r="D6" s="970">
        <v>1362</v>
      </c>
      <c r="E6" s="970">
        <v>1835</v>
      </c>
      <c r="F6" s="972">
        <v>1762</v>
      </c>
      <c r="G6" s="820"/>
      <c r="H6" s="970">
        <v>726</v>
      </c>
      <c r="I6" s="970">
        <v>1564</v>
      </c>
      <c r="J6" s="971">
        <v>1808</v>
      </c>
      <c r="K6" s="360"/>
    </row>
    <row r="7" spans="1:11" s="15" customFormat="1" ht="12.75" customHeight="1" x14ac:dyDescent="0.2">
      <c r="A7" s="194" t="s">
        <v>109</v>
      </c>
      <c r="B7" s="195">
        <v>1908</v>
      </c>
      <c r="C7" s="195"/>
      <c r="D7" s="195">
        <v>2142</v>
      </c>
      <c r="E7" s="195">
        <v>2293.0394806732006</v>
      </c>
      <c r="F7" s="196">
        <f>2768.51821555286-1</f>
        <v>2767.5182155528601</v>
      </c>
      <c r="G7" s="152"/>
      <c r="H7" s="195">
        <v>1837</v>
      </c>
      <c r="I7" s="195">
        <v>2285</v>
      </c>
      <c r="J7" s="473">
        <v>2279</v>
      </c>
      <c r="K7" s="153"/>
    </row>
    <row r="8" spans="1:11" s="15" customFormat="1" ht="12.75" customHeight="1" x14ac:dyDescent="0.2">
      <c r="A8" s="194" t="s">
        <v>43</v>
      </c>
      <c r="B8" s="195">
        <v>-641</v>
      </c>
      <c r="C8" s="195"/>
      <c r="D8" s="195">
        <v>-780</v>
      </c>
      <c r="E8" s="195">
        <v>-458.03948067320528</v>
      </c>
      <c r="F8" s="196">
        <f>-1006.51821555285+1</f>
        <v>-1005.5182155528501</v>
      </c>
      <c r="G8" s="152"/>
      <c r="H8" s="195">
        <v>-1111</v>
      </c>
      <c r="I8" s="195">
        <v>-721</v>
      </c>
      <c r="J8" s="473">
        <v>-471</v>
      </c>
      <c r="K8" s="153"/>
    </row>
    <row r="9" spans="1:11" s="356" customFormat="1" ht="12.75" customHeight="1" x14ac:dyDescent="0.2">
      <c r="A9" s="258" t="s">
        <v>24</v>
      </c>
      <c r="B9" s="970">
        <v>-28</v>
      </c>
      <c r="C9" s="970"/>
      <c r="D9" s="970">
        <v>420</v>
      </c>
      <c r="E9" s="970">
        <v>480</v>
      </c>
      <c r="F9" s="972">
        <v>278</v>
      </c>
      <c r="G9" s="820"/>
      <c r="H9" s="970">
        <v>-29</v>
      </c>
      <c r="I9" s="970">
        <v>-283</v>
      </c>
      <c r="J9" s="971">
        <v>-113</v>
      </c>
      <c r="K9" s="360"/>
    </row>
    <row r="10" spans="1:11" s="724" customFormat="1" ht="14.1" customHeight="1" x14ac:dyDescent="0.2">
      <c r="A10" s="832" t="s">
        <v>72</v>
      </c>
      <c r="B10" s="973">
        <v>-97</v>
      </c>
      <c r="C10" s="973"/>
      <c r="D10" s="973">
        <v>-43</v>
      </c>
      <c r="E10" s="973">
        <v>5.7999999999999545</v>
      </c>
      <c r="F10" s="973">
        <v>-132.59999999999991</v>
      </c>
      <c r="G10" s="832"/>
      <c r="H10" s="973">
        <v>-155.80000000000001</v>
      </c>
      <c r="I10" s="973">
        <v>-151.19999999999999</v>
      </c>
      <c r="J10" s="974">
        <v>-33</v>
      </c>
      <c r="K10" s="833"/>
    </row>
    <row r="11" spans="1:11" s="489" customFormat="1" ht="12.75" customHeight="1" x14ac:dyDescent="0.2">
      <c r="A11" s="824" t="s">
        <v>94</v>
      </c>
      <c r="B11" s="975">
        <v>2791</v>
      </c>
      <c r="C11" s="975"/>
      <c r="D11" s="975">
        <v>2994</v>
      </c>
      <c r="E11" s="975">
        <v>3661.7999999999993</v>
      </c>
      <c r="F11" s="976">
        <f>SUM(F5,F6,F9,F10)</f>
        <v>4719.3999998999989</v>
      </c>
      <c r="G11" s="825"/>
      <c r="H11" s="975">
        <v>2106.1999999999998</v>
      </c>
      <c r="I11" s="975">
        <v>2464.7999998999994</v>
      </c>
      <c r="J11" s="977">
        <v>4219</v>
      </c>
      <c r="K11" s="360"/>
    </row>
    <row r="12" spans="1:11" s="15" customFormat="1" ht="4.5" customHeight="1" x14ac:dyDescent="0.2">
      <c r="A12" s="151"/>
      <c r="B12" s="195"/>
      <c r="C12" s="195"/>
      <c r="D12" s="195"/>
      <c r="E12" s="195"/>
      <c r="F12" s="196"/>
      <c r="G12" s="152"/>
      <c r="H12" s="195"/>
      <c r="I12" s="195"/>
      <c r="J12" s="473"/>
      <c r="K12" s="153"/>
    </row>
    <row r="13" spans="1:11" s="356" customFormat="1" ht="14.1" customHeight="1" x14ac:dyDescent="0.2">
      <c r="A13" s="258" t="s">
        <v>90</v>
      </c>
      <c r="B13" s="970">
        <v>7691</v>
      </c>
      <c r="C13" s="978" t="s">
        <v>270</v>
      </c>
      <c r="D13" s="970">
        <v>347</v>
      </c>
      <c r="E13" s="970">
        <v>-1</v>
      </c>
      <c r="F13" s="970">
        <v>-11</v>
      </c>
      <c r="G13" s="820"/>
      <c r="H13" s="970" t="s">
        <v>156</v>
      </c>
      <c r="I13" s="970" t="s">
        <v>156</v>
      </c>
      <c r="J13" s="971" t="s">
        <v>156</v>
      </c>
      <c r="K13" s="360"/>
    </row>
    <row r="14" spans="1:11" s="724" customFormat="1" ht="12.75" customHeight="1" x14ac:dyDescent="0.2">
      <c r="A14" s="832" t="s">
        <v>49</v>
      </c>
      <c r="B14" s="979">
        <v>-1395</v>
      </c>
      <c r="C14" s="979"/>
      <c r="D14" s="979">
        <v>-1263</v>
      </c>
      <c r="E14" s="979">
        <v>-565</v>
      </c>
      <c r="F14" s="979">
        <v>-8511</v>
      </c>
      <c r="G14" s="978" t="s">
        <v>285</v>
      </c>
      <c r="H14" s="979" t="s">
        <v>156</v>
      </c>
      <c r="I14" s="979" t="s">
        <v>156</v>
      </c>
      <c r="J14" s="980" t="s">
        <v>156</v>
      </c>
      <c r="K14" s="833"/>
    </row>
    <row r="15" spans="1:11" s="347" customFormat="1" ht="12.75" customHeight="1" x14ac:dyDescent="0.15">
      <c r="A15" s="343" t="s">
        <v>95</v>
      </c>
      <c r="B15" s="345">
        <v>6296</v>
      </c>
      <c r="C15" s="345"/>
      <c r="D15" s="345">
        <v>-916</v>
      </c>
      <c r="E15" s="345">
        <v>-566</v>
      </c>
      <c r="F15" s="345">
        <f>SUM(F13:F14)</f>
        <v>-8522</v>
      </c>
      <c r="G15" s="344"/>
      <c r="H15" s="1129" t="s">
        <v>156</v>
      </c>
      <c r="I15" s="1205" t="s">
        <v>156</v>
      </c>
      <c r="J15" s="1219" t="s">
        <v>156</v>
      </c>
      <c r="K15" s="346"/>
    </row>
    <row r="16" spans="1:11" s="326" customFormat="1" ht="12.75" customHeight="1" thickBot="1" x14ac:dyDescent="0.25">
      <c r="A16" s="366" t="s">
        <v>132</v>
      </c>
      <c r="B16" s="368">
        <v>9087</v>
      </c>
      <c r="C16" s="368"/>
      <c r="D16" s="368">
        <v>2078</v>
      </c>
      <c r="E16" s="368">
        <v>3095.7999999999993</v>
      </c>
      <c r="F16" s="368">
        <f>SUM(F15,F11)</f>
        <v>-3802.6000001000011</v>
      </c>
      <c r="G16" s="366"/>
      <c r="H16" s="368">
        <v>2106.1999999999998</v>
      </c>
      <c r="I16" s="368">
        <v>2464.7999998999994</v>
      </c>
      <c r="J16" s="981">
        <v>4219</v>
      </c>
      <c r="K16" s="325"/>
    </row>
    <row r="17" spans="1:11" s="311" customFormat="1" ht="4.5" customHeight="1" thickBot="1" x14ac:dyDescent="0.25">
      <c r="A17" s="320"/>
      <c r="B17" s="320"/>
      <c r="C17" s="320"/>
      <c r="D17" s="320"/>
      <c r="E17" s="320"/>
      <c r="F17" s="320"/>
      <c r="G17" s="320"/>
      <c r="H17" s="320"/>
      <c r="I17" s="320"/>
      <c r="J17" s="320"/>
      <c r="K17" s="322"/>
    </row>
    <row r="18" spans="1:11" s="17" customFormat="1" ht="12.75" customHeight="1" x14ac:dyDescent="0.2">
      <c r="A18" s="414"/>
      <c r="B18" s="1262">
        <v>2012</v>
      </c>
      <c r="C18" s="1262"/>
      <c r="D18" s="1263"/>
      <c r="E18" s="1263"/>
      <c r="F18" s="1263"/>
      <c r="G18" s="396"/>
      <c r="H18" s="1262">
        <v>2013</v>
      </c>
      <c r="I18" s="1263"/>
      <c r="J18" s="1263"/>
      <c r="K18" s="153"/>
    </row>
    <row r="19" spans="1:11" s="285" customFormat="1" ht="12.75" customHeight="1" x14ac:dyDescent="0.2">
      <c r="A19" s="449" t="s">
        <v>138</v>
      </c>
      <c r="B19" s="445" t="s">
        <v>58</v>
      </c>
      <c r="C19" s="445"/>
      <c r="D19" s="445" t="s">
        <v>59</v>
      </c>
      <c r="E19" s="445" t="s">
        <v>35</v>
      </c>
      <c r="F19" s="439" t="s">
        <v>141</v>
      </c>
      <c r="G19" s="400"/>
      <c r="H19" s="445" t="s">
        <v>58</v>
      </c>
      <c r="I19" s="445" t="s">
        <v>59</v>
      </c>
      <c r="J19" s="445" t="s">
        <v>35</v>
      </c>
      <c r="K19" s="281"/>
    </row>
    <row r="20" spans="1:11" s="356" customFormat="1" ht="12.75" customHeight="1" x14ac:dyDescent="0.2">
      <c r="A20" s="258" t="s">
        <v>207</v>
      </c>
      <c r="B20" s="970">
        <v>1649</v>
      </c>
      <c r="C20" s="970"/>
      <c r="D20" s="970">
        <v>2904</v>
      </c>
      <c r="E20" s="970">
        <v>4245</v>
      </c>
      <c r="F20" s="970">
        <v>7057</v>
      </c>
      <c r="G20" s="820"/>
      <c r="H20" s="970">
        <v>1565</v>
      </c>
      <c r="I20" s="970">
        <v>2900</v>
      </c>
      <c r="J20" s="971">
        <v>5457</v>
      </c>
      <c r="K20" s="360"/>
    </row>
    <row r="21" spans="1:11" s="356" customFormat="1" ht="12.75" customHeight="1" x14ac:dyDescent="0.2">
      <c r="A21" s="258" t="s">
        <v>108</v>
      </c>
      <c r="B21" s="970">
        <v>1267</v>
      </c>
      <c r="C21" s="970"/>
      <c r="D21" s="970">
        <v>2629</v>
      </c>
      <c r="E21" s="970">
        <v>4464</v>
      </c>
      <c r="F21" s="972">
        <v>6226</v>
      </c>
      <c r="G21" s="820"/>
      <c r="H21" s="970">
        <v>726</v>
      </c>
      <c r="I21" s="970">
        <v>2290</v>
      </c>
      <c r="J21" s="971">
        <v>4098</v>
      </c>
      <c r="K21" s="360"/>
    </row>
    <row r="22" spans="1:11" s="15" customFormat="1" ht="12.75" customHeight="1" x14ac:dyDescent="0.2">
      <c r="A22" s="194" t="s">
        <v>109</v>
      </c>
      <c r="B22" s="195">
        <v>1908</v>
      </c>
      <c r="C22" s="195"/>
      <c r="D22" s="195">
        <v>4050</v>
      </c>
      <c r="E22" s="195">
        <v>6342.8673018681557</v>
      </c>
      <c r="F22" s="196">
        <v>9111.3855174210184</v>
      </c>
      <c r="G22" s="152"/>
      <c r="H22" s="195">
        <v>1837</v>
      </c>
      <c r="I22" s="195">
        <v>4122</v>
      </c>
      <c r="J22" s="473">
        <v>6401</v>
      </c>
      <c r="K22" s="153"/>
    </row>
    <row r="23" spans="1:11" s="15" customFormat="1" ht="12.75" customHeight="1" x14ac:dyDescent="0.2">
      <c r="A23" s="194" t="s">
        <v>43</v>
      </c>
      <c r="B23" s="195">
        <v>-641</v>
      </c>
      <c r="C23" s="195"/>
      <c r="D23" s="195">
        <v>-1421</v>
      </c>
      <c r="E23" s="195">
        <v>-1878.8673018681623</v>
      </c>
      <c r="F23" s="196">
        <v>-2885.385517421013</v>
      </c>
      <c r="G23" s="152"/>
      <c r="H23" s="195">
        <v>-1111</v>
      </c>
      <c r="I23" s="195">
        <v>-1832</v>
      </c>
      <c r="J23" s="473">
        <v>-2303</v>
      </c>
      <c r="K23" s="153"/>
    </row>
    <row r="24" spans="1:11" s="356" customFormat="1" ht="12.75" customHeight="1" x14ac:dyDescent="0.2">
      <c r="A24" s="258" t="s">
        <v>24</v>
      </c>
      <c r="B24" s="970">
        <v>-28</v>
      </c>
      <c r="C24" s="970"/>
      <c r="D24" s="970">
        <v>392</v>
      </c>
      <c r="E24" s="970">
        <v>872</v>
      </c>
      <c r="F24" s="972">
        <v>1150</v>
      </c>
      <c r="G24" s="820"/>
      <c r="H24" s="970">
        <v>-29</v>
      </c>
      <c r="I24" s="970">
        <v>-312</v>
      </c>
      <c r="J24" s="971">
        <v>-425</v>
      </c>
      <c r="K24" s="360"/>
    </row>
    <row r="25" spans="1:11" s="724" customFormat="1" ht="14.1" customHeight="1" x14ac:dyDescent="0.2">
      <c r="A25" s="832" t="s">
        <v>72</v>
      </c>
      <c r="B25" s="973">
        <v>-97</v>
      </c>
      <c r="C25" s="973"/>
      <c r="D25" s="973">
        <v>-140</v>
      </c>
      <c r="E25" s="973">
        <v>-134.20000000000005</v>
      </c>
      <c r="F25" s="973">
        <v>-266.79999999999995</v>
      </c>
      <c r="G25" s="832"/>
      <c r="H25" s="973">
        <v>-155.80000000000001</v>
      </c>
      <c r="I25" s="973">
        <v>-307</v>
      </c>
      <c r="J25" s="974">
        <v>-340</v>
      </c>
      <c r="K25" s="833"/>
    </row>
    <row r="26" spans="1:11" s="489" customFormat="1" ht="12.75" customHeight="1" x14ac:dyDescent="0.2">
      <c r="A26" s="824" t="s">
        <v>94</v>
      </c>
      <c r="B26" s="975">
        <v>2791</v>
      </c>
      <c r="C26" s="975"/>
      <c r="D26" s="975">
        <v>5785</v>
      </c>
      <c r="E26" s="975">
        <v>9446.7999999999993</v>
      </c>
      <c r="F26" s="976">
        <f>SUM(F20,F21,F24,F25)</f>
        <v>14166.2</v>
      </c>
      <c r="G26" s="825"/>
      <c r="H26" s="975">
        <v>2106.1999999999998</v>
      </c>
      <c r="I26" s="975">
        <v>4571</v>
      </c>
      <c r="J26" s="977">
        <v>8790</v>
      </c>
      <c r="K26" s="360"/>
    </row>
    <row r="27" spans="1:11" s="489" customFormat="1" ht="4.5" customHeight="1" x14ac:dyDescent="0.2">
      <c r="A27" s="824"/>
      <c r="B27" s="975"/>
      <c r="C27" s="975"/>
      <c r="D27" s="975"/>
      <c r="E27" s="975"/>
      <c r="F27" s="976"/>
      <c r="G27" s="825"/>
      <c r="H27" s="975"/>
      <c r="I27" s="975"/>
      <c r="J27" s="977"/>
      <c r="K27" s="360"/>
    </row>
    <row r="28" spans="1:11" s="356" customFormat="1" ht="14.1" customHeight="1" x14ac:dyDescent="0.2">
      <c r="A28" s="258" t="s">
        <v>90</v>
      </c>
      <c r="B28" s="970">
        <v>7691</v>
      </c>
      <c r="C28" s="978" t="s">
        <v>270</v>
      </c>
      <c r="D28" s="970">
        <v>8038</v>
      </c>
      <c r="E28" s="970">
        <v>8037</v>
      </c>
      <c r="F28" s="970">
        <v>8026</v>
      </c>
      <c r="G28" s="820"/>
      <c r="H28" s="970" t="s">
        <v>156</v>
      </c>
      <c r="I28" s="970" t="s">
        <v>156</v>
      </c>
      <c r="J28" s="971" t="s">
        <v>156</v>
      </c>
      <c r="K28" s="360"/>
    </row>
    <row r="29" spans="1:11" s="724" customFormat="1" ht="12.75" customHeight="1" x14ac:dyDescent="0.2">
      <c r="A29" s="832" t="s">
        <v>49</v>
      </c>
      <c r="B29" s="979">
        <v>-1395</v>
      </c>
      <c r="C29" s="979"/>
      <c r="D29" s="979">
        <v>-2658</v>
      </c>
      <c r="E29" s="979">
        <v>-3223</v>
      </c>
      <c r="F29" s="979">
        <v>-11734</v>
      </c>
      <c r="G29" s="1180" t="s">
        <v>285</v>
      </c>
      <c r="H29" s="979" t="s">
        <v>156</v>
      </c>
      <c r="I29" s="979" t="s">
        <v>156</v>
      </c>
      <c r="J29" s="980" t="s">
        <v>156</v>
      </c>
      <c r="K29" s="833"/>
    </row>
    <row r="30" spans="1:11" s="347" customFormat="1" ht="12.75" customHeight="1" x14ac:dyDescent="0.15">
      <c r="A30" s="343" t="s">
        <v>95</v>
      </c>
      <c r="B30" s="345">
        <v>6296</v>
      </c>
      <c r="C30" s="345"/>
      <c r="D30" s="345">
        <v>5380</v>
      </c>
      <c r="E30" s="345">
        <v>4814</v>
      </c>
      <c r="F30" s="345">
        <f>SUM(F28:F29)</f>
        <v>-3708</v>
      </c>
      <c r="G30" s="344"/>
      <c r="H30" s="1129" t="s">
        <v>156</v>
      </c>
      <c r="I30" s="1205" t="s">
        <v>156</v>
      </c>
      <c r="J30" s="1219" t="s">
        <v>156</v>
      </c>
      <c r="K30" s="346"/>
    </row>
    <row r="31" spans="1:11" s="326" customFormat="1" ht="12.75" customHeight="1" thickBot="1" x14ac:dyDescent="0.25">
      <c r="A31" s="323" t="s">
        <v>132</v>
      </c>
      <c r="B31" s="324">
        <v>9087</v>
      </c>
      <c r="C31" s="324"/>
      <c r="D31" s="324">
        <v>11165</v>
      </c>
      <c r="E31" s="324">
        <v>14260.8</v>
      </c>
      <c r="F31" s="324">
        <f>SUM(F30,F26)</f>
        <v>10458.200000000001</v>
      </c>
      <c r="G31" s="324"/>
      <c r="H31" s="324">
        <v>2106.1999999999998</v>
      </c>
      <c r="I31" s="324">
        <v>4571</v>
      </c>
      <c r="J31" s="450">
        <v>8790</v>
      </c>
      <c r="K31" s="325"/>
    </row>
    <row r="32" spans="1:11" ht="4.5" customHeight="1" x14ac:dyDescent="0.2"/>
    <row r="33" spans="1:11" ht="12.75" customHeight="1" x14ac:dyDescent="0.2">
      <c r="A33" s="1264" t="s">
        <v>10</v>
      </c>
      <c r="B33" s="1264"/>
      <c r="C33" s="1264"/>
      <c r="D33" s="1264"/>
      <c r="E33" s="1264"/>
      <c r="F33" s="1264"/>
      <c r="G33" s="1264"/>
      <c r="H33" s="1264"/>
      <c r="I33" s="1264"/>
      <c r="J33" s="1264"/>
    </row>
    <row r="34" spans="1:11" s="286" customFormat="1" ht="4.5" customHeight="1" thickBot="1" x14ac:dyDescent="0.25">
      <c r="A34" s="204"/>
      <c r="B34" s="163"/>
      <c r="C34" s="163"/>
      <c r="D34" s="163"/>
      <c r="E34" s="163"/>
      <c r="F34" s="163"/>
      <c r="G34" s="163"/>
      <c r="H34" s="163"/>
      <c r="I34" s="163"/>
      <c r="J34" s="163"/>
      <c r="K34" s="283"/>
    </row>
    <row r="35" spans="1:11" s="17" customFormat="1" ht="12.75" customHeight="1" x14ac:dyDescent="0.2">
      <c r="A35" s="1265" t="s">
        <v>222</v>
      </c>
      <c r="B35" s="1262">
        <v>2012</v>
      </c>
      <c r="C35" s="1262"/>
      <c r="D35" s="1263"/>
      <c r="E35" s="1263"/>
      <c r="F35" s="1263"/>
      <c r="G35" s="396"/>
      <c r="H35" s="1262">
        <v>2013</v>
      </c>
      <c r="I35" s="1263"/>
      <c r="J35" s="1263"/>
      <c r="K35" s="154"/>
    </row>
    <row r="36" spans="1:11" s="285" customFormat="1" ht="12.75" customHeight="1" x14ac:dyDescent="0.2">
      <c r="A36" s="1266"/>
      <c r="B36" s="439" t="s">
        <v>160</v>
      </c>
      <c r="C36" s="439"/>
      <c r="D36" s="439" t="s">
        <v>159</v>
      </c>
      <c r="E36" s="439" t="s">
        <v>158</v>
      </c>
      <c r="F36" s="439" t="s">
        <v>157</v>
      </c>
      <c r="G36" s="451"/>
      <c r="H36" s="439" t="s">
        <v>160</v>
      </c>
      <c r="I36" s="439" t="s">
        <v>159</v>
      </c>
      <c r="J36" s="439" t="s">
        <v>158</v>
      </c>
      <c r="K36" s="327"/>
    </row>
    <row r="37" spans="1:11" s="356" customFormat="1" ht="12.75" customHeight="1" x14ac:dyDescent="0.2">
      <c r="A37" s="258" t="s">
        <v>207</v>
      </c>
      <c r="B37" s="982">
        <v>6.0400000000000002E-2</v>
      </c>
      <c r="C37" s="982"/>
      <c r="D37" s="982">
        <v>4.5199999999999997E-2</v>
      </c>
      <c r="E37" s="982">
        <v>4.9779130628456882E-2</v>
      </c>
      <c r="F37" s="983">
        <v>7.9736857026597829E-2</v>
      </c>
      <c r="G37" s="984"/>
      <c r="H37" s="982">
        <v>5.5628621192194222E-2</v>
      </c>
      <c r="I37" s="982">
        <v>4.7437993031767441E-2</v>
      </c>
      <c r="J37" s="985">
        <v>9.5929469142749954E-2</v>
      </c>
      <c r="K37" s="849"/>
    </row>
    <row r="38" spans="1:11" s="356" customFormat="1" ht="12.75" customHeight="1" x14ac:dyDescent="0.2">
      <c r="A38" s="258" t="s">
        <v>108</v>
      </c>
      <c r="B38" s="982">
        <v>6.1400000000000003E-2</v>
      </c>
      <c r="C38" s="982"/>
      <c r="D38" s="982">
        <v>5.6599999999999998E-2</v>
      </c>
      <c r="E38" s="982">
        <v>7.5526835693118202E-2</v>
      </c>
      <c r="F38" s="983">
        <v>6.2834319948648451E-2</v>
      </c>
      <c r="G38" s="984"/>
      <c r="H38" s="982">
        <v>3.3842998321834794E-2</v>
      </c>
      <c r="I38" s="982">
        <v>6.2935093155205027E-2</v>
      </c>
      <c r="J38" s="985">
        <v>7.5415032952365069E-2</v>
      </c>
      <c r="K38" s="360"/>
    </row>
    <row r="39" spans="1:11" s="15" customFormat="1" ht="12.75" customHeight="1" x14ac:dyDescent="0.2">
      <c r="A39" s="194" t="s">
        <v>109</v>
      </c>
      <c r="B39" s="198">
        <v>0.12820000000000001</v>
      </c>
      <c r="C39" s="198"/>
      <c r="D39" s="198">
        <v>0.12640000000000001</v>
      </c>
      <c r="E39" s="198">
        <v>0.13992034558715133</v>
      </c>
      <c r="F39" s="199">
        <v>0.14668708039392467</v>
      </c>
      <c r="G39" s="200"/>
      <c r="H39" s="198">
        <v>0.12557249299336934</v>
      </c>
      <c r="I39" s="198">
        <v>0.13623084719489656</v>
      </c>
      <c r="J39" s="474">
        <v>0.14042762955203647</v>
      </c>
      <c r="K39" s="153"/>
    </row>
    <row r="40" spans="1:11" s="15" customFormat="1" ht="12.75" customHeight="1" x14ac:dyDescent="0.2">
      <c r="A40" s="194" t="s">
        <v>43</v>
      </c>
      <c r="B40" s="198">
        <v>-0.1116</v>
      </c>
      <c r="C40" s="198"/>
      <c r="D40" s="198">
        <v>-0.1094</v>
      </c>
      <c r="E40" s="198">
        <v>-5.792232811282165E-2</v>
      </c>
      <c r="F40" s="199">
        <v>-0.10978163136029147</v>
      </c>
      <c r="G40" s="200"/>
      <c r="H40" s="198">
        <v>-0.16283159900337096</v>
      </c>
      <c r="I40" s="198">
        <v>-8.9254766031195837E-2</v>
      </c>
      <c r="J40" s="474">
        <v>-6.0813428018076175E-2</v>
      </c>
      <c r="K40" s="154"/>
    </row>
    <row r="41" spans="1:11" s="724" customFormat="1" ht="12.75" customHeight="1" x14ac:dyDescent="0.2">
      <c r="A41" s="262" t="s">
        <v>24</v>
      </c>
      <c r="B41" s="986">
        <v>-9.1999999999999998E-3</v>
      </c>
      <c r="C41" s="986"/>
      <c r="D41" s="986">
        <v>0.1207</v>
      </c>
      <c r="E41" s="986">
        <v>0.14479638009049775</v>
      </c>
      <c r="F41" s="987">
        <v>7.6626240352811473E-2</v>
      </c>
      <c r="G41" s="988"/>
      <c r="H41" s="986">
        <v>-1.1851246424192888E-2</v>
      </c>
      <c r="I41" s="986">
        <v>-0.12104362703165099</v>
      </c>
      <c r="J41" s="989">
        <v>-4.8044217687074828E-2</v>
      </c>
      <c r="K41" s="833"/>
    </row>
    <row r="42" spans="1:11" s="326" customFormat="1" ht="12.75" customHeight="1" thickBot="1" x14ac:dyDescent="0.25">
      <c r="A42" s="338" t="s">
        <v>101</v>
      </c>
      <c r="B42" s="339">
        <v>5.4699999999999999E-2</v>
      </c>
      <c r="C42" s="339"/>
      <c r="D42" s="339">
        <v>5.4100000000000002E-2</v>
      </c>
      <c r="E42" s="339">
        <v>6.7127406049495866E-2</v>
      </c>
      <c r="F42" s="340">
        <v>7.0506155131767667E-2</v>
      </c>
      <c r="G42" s="341"/>
      <c r="H42" s="339">
        <v>4.047893603936039E-2</v>
      </c>
      <c r="I42" s="339">
        <v>4.4546456776490564E-2</v>
      </c>
      <c r="J42" s="476">
        <v>7.9632321020743288E-2</v>
      </c>
      <c r="K42" s="325"/>
    </row>
    <row r="43" spans="1:11" s="311" customFormat="1" ht="4.5" customHeight="1" thickBot="1" x14ac:dyDescent="0.25">
      <c r="A43" s="320"/>
      <c r="B43" s="328"/>
      <c r="C43" s="328"/>
      <c r="D43" s="328"/>
      <c r="E43" s="328"/>
      <c r="F43" s="328"/>
      <c r="G43" s="320"/>
      <c r="H43" s="328"/>
      <c r="I43" s="328"/>
      <c r="J43" s="328"/>
      <c r="K43" s="322"/>
    </row>
    <row r="44" spans="1:11" s="17" customFormat="1" ht="12.75" customHeight="1" x14ac:dyDescent="0.2">
      <c r="A44" s="1267" t="s">
        <v>80</v>
      </c>
      <c r="B44" s="1262">
        <v>2012</v>
      </c>
      <c r="C44" s="1262"/>
      <c r="D44" s="1263"/>
      <c r="E44" s="1263"/>
      <c r="F44" s="1263"/>
      <c r="G44" s="396"/>
      <c r="H44" s="1262">
        <v>2013</v>
      </c>
      <c r="I44" s="1263"/>
      <c r="J44" s="1263"/>
      <c r="K44" s="153"/>
    </row>
    <row r="45" spans="1:11" s="285" customFormat="1" ht="12.75" customHeight="1" x14ac:dyDescent="0.2">
      <c r="A45" s="1268"/>
      <c r="B45" s="452" t="s">
        <v>58</v>
      </c>
      <c r="C45" s="452"/>
      <c r="D45" s="452" t="s">
        <v>59</v>
      </c>
      <c r="E45" s="452" t="s">
        <v>35</v>
      </c>
      <c r="F45" s="452" t="s">
        <v>141</v>
      </c>
      <c r="G45" s="451"/>
      <c r="H45" s="452" t="s">
        <v>58</v>
      </c>
      <c r="I45" s="452" t="s">
        <v>59</v>
      </c>
      <c r="J45" s="452" t="s">
        <v>35</v>
      </c>
      <c r="K45" s="281"/>
    </row>
    <row r="46" spans="1:11" s="356" customFormat="1" ht="12.75" customHeight="1" x14ac:dyDescent="0.2">
      <c r="A46" s="258" t="s">
        <v>207</v>
      </c>
      <c r="B46" s="982">
        <v>6.0400000000000002E-2</v>
      </c>
      <c r="C46" s="982"/>
      <c r="D46" s="982">
        <v>5.2699999999999997E-2</v>
      </c>
      <c r="E46" s="982">
        <v>5.1756300369426599E-2</v>
      </c>
      <c r="F46" s="983">
        <v>6.0169672166091148E-2</v>
      </c>
      <c r="G46" s="984"/>
      <c r="H46" s="982">
        <v>5.5628621192194222E-2</v>
      </c>
      <c r="I46" s="982">
        <v>5.1532652154597958E-2</v>
      </c>
      <c r="J46" s="985">
        <v>6.5802484022669722E-2</v>
      </c>
      <c r="K46" s="360"/>
    </row>
    <row r="47" spans="1:11" s="356" customFormat="1" ht="12.75" customHeight="1" x14ac:dyDescent="0.2">
      <c r="A47" s="258" t="s">
        <v>108</v>
      </c>
      <c r="B47" s="982">
        <v>6.1400000000000003E-2</v>
      </c>
      <c r="C47" s="982"/>
      <c r="D47" s="982">
        <v>5.8799999999999998E-2</v>
      </c>
      <c r="E47" s="982">
        <v>6.4694714569354064E-2</v>
      </c>
      <c r="F47" s="983">
        <v>6.4157126222396263E-2</v>
      </c>
      <c r="G47" s="984"/>
      <c r="H47" s="982">
        <v>3.3842998321834794E-2</v>
      </c>
      <c r="I47" s="982">
        <v>4.9456838649763517E-2</v>
      </c>
      <c r="J47" s="985">
        <v>5.8312107801983579E-2</v>
      </c>
      <c r="K47" s="360"/>
    </row>
    <row r="48" spans="1:11" s="15" customFormat="1" ht="12.75" customHeight="1" x14ac:dyDescent="0.2">
      <c r="A48" s="194" t="s">
        <v>109</v>
      </c>
      <c r="B48" s="198">
        <v>0.12820000000000001</v>
      </c>
      <c r="C48" s="198"/>
      <c r="D48" s="198">
        <v>0.12720000000000001</v>
      </c>
      <c r="E48" s="198">
        <v>0.1315440408116251</v>
      </c>
      <c r="F48" s="199">
        <v>0.13580391168699918</v>
      </c>
      <c r="G48" s="200"/>
      <c r="H48" s="198">
        <v>0.12557249299336934</v>
      </c>
      <c r="I48" s="198">
        <v>0.1312780661804516</v>
      </c>
      <c r="J48" s="474">
        <v>0.13439573360208282</v>
      </c>
      <c r="K48" s="153"/>
    </row>
    <row r="49" spans="1:37" s="15" customFormat="1" ht="12.75" customHeight="1" x14ac:dyDescent="0.2">
      <c r="A49" s="194" t="s">
        <v>43</v>
      </c>
      <c r="B49" s="198">
        <v>-0.1116</v>
      </c>
      <c r="C49" s="198"/>
      <c r="D49" s="198">
        <v>-0.1104</v>
      </c>
      <c r="E49" s="198">
        <v>-9.0406584445620136E-2</v>
      </c>
      <c r="F49" s="199">
        <v>-9.6337565566022451E-2</v>
      </c>
      <c r="G49" s="200"/>
      <c r="H49" s="198">
        <v>-0.16283159900337096</v>
      </c>
      <c r="I49" s="198">
        <v>-0.12292002147074611</v>
      </c>
      <c r="J49" s="474">
        <v>-0.10168219347432558</v>
      </c>
      <c r="K49" s="153"/>
    </row>
    <row r="50" spans="1:37" s="267" customFormat="1" ht="15" customHeight="1" x14ac:dyDescent="0.2">
      <c r="A50" s="128" t="s">
        <v>24</v>
      </c>
      <c r="B50" s="268">
        <v>-9.1999999999999998E-3</v>
      </c>
      <c r="C50" s="268"/>
      <c r="D50" s="268">
        <v>6.0199999999999997E-2</v>
      </c>
      <c r="E50" s="268">
        <v>8.8771251145271304E-2</v>
      </c>
      <c r="F50" s="269">
        <v>8.5495502193145487E-2</v>
      </c>
      <c r="G50" s="270"/>
      <c r="H50" s="268">
        <v>-1.1851246424192888E-2</v>
      </c>
      <c r="I50" s="268">
        <v>-6.5203761755485895E-2</v>
      </c>
      <c r="J50" s="475">
        <v>-5.954883004063332E-2</v>
      </c>
      <c r="K50" s="281"/>
    </row>
    <row r="51" spans="1:37" s="326" customFormat="1" ht="12.75" customHeight="1" thickBot="1" x14ac:dyDescent="0.25">
      <c r="A51" s="338" t="s">
        <v>101</v>
      </c>
      <c r="B51" s="339">
        <v>5.4699999999999999E-2</v>
      </c>
      <c r="C51" s="339"/>
      <c r="D51" s="339">
        <v>5.4399999999999997E-2</v>
      </c>
      <c r="E51" s="339">
        <v>5.873305024153988E-2</v>
      </c>
      <c r="F51" s="340">
        <v>6.2192739453593181E-2</v>
      </c>
      <c r="G51" s="341"/>
      <c r="H51" s="339">
        <v>4.047893603936039E-2</v>
      </c>
      <c r="I51" s="339">
        <v>4.2575188845319148E-2</v>
      </c>
      <c r="J51" s="476">
        <v>5.4819637778775632E-2</v>
      </c>
      <c r="K51" s="325"/>
      <c r="AJ51" s="342"/>
      <c r="AK51" s="342"/>
    </row>
    <row r="52" spans="1:37" ht="4.5" customHeight="1" x14ac:dyDescent="0.2">
      <c r="A52" s="202"/>
      <c r="B52" s="201"/>
      <c r="C52" s="201"/>
      <c r="D52" s="201"/>
      <c r="E52" s="201"/>
      <c r="F52" s="201"/>
      <c r="G52" s="201"/>
      <c r="H52" s="201"/>
      <c r="I52" s="201"/>
      <c r="J52" s="201"/>
    </row>
    <row r="53" spans="1:37" ht="12.75" customHeight="1" x14ac:dyDescent="0.2">
      <c r="A53" s="1226" t="s">
        <v>27</v>
      </c>
      <c r="B53" s="1227"/>
      <c r="C53" s="1227"/>
      <c r="D53" s="1227"/>
      <c r="E53" s="1227"/>
      <c r="F53" s="1227"/>
      <c r="G53" s="1227"/>
      <c r="H53" s="1227"/>
      <c r="I53" s="1227"/>
      <c r="J53" s="1227"/>
    </row>
    <row r="54" spans="1:37" ht="12.75" customHeight="1" x14ac:dyDescent="0.2">
      <c r="A54" s="1226" t="s">
        <v>283</v>
      </c>
      <c r="B54" s="1227"/>
      <c r="C54" s="1227"/>
      <c r="D54" s="1227"/>
      <c r="E54" s="1227"/>
      <c r="F54" s="1227"/>
      <c r="G54" s="1227"/>
      <c r="H54" s="1227"/>
      <c r="I54" s="1227"/>
      <c r="J54" s="1227"/>
    </row>
    <row r="55" spans="1:37" ht="13.5" customHeight="1" x14ac:dyDescent="0.2">
      <c r="A55" s="1244" t="s">
        <v>290</v>
      </c>
      <c r="B55" s="1244"/>
      <c r="C55" s="1244"/>
      <c r="D55" s="1244"/>
      <c r="E55" s="1245"/>
      <c r="F55" s="1245"/>
      <c r="G55" s="1245"/>
      <c r="H55" s="1245"/>
      <c r="I55" s="1245"/>
      <c r="J55" s="1246"/>
      <c r="K55" s="131"/>
    </row>
    <row r="56" spans="1:37" ht="12.75" customHeight="1" x14ac:dyDescent="0.2">
      <c r="A56" s="124"/>
      <c r="B56" s="141"/>
      <c r="C56" s="141"/>
      <c r="D56" s="173"/>
      <c r="E56" s="161"/>
      <c r="F56" s="161"/>
      <c r="H56" s="141"/>
      <c r="I56" s="173"/>
      <c r="J56" s="161"/>
    </row>
    <row r="57" spans="1:37" ht="11.25" customHeight="1" x14ac:dyDescent="0.2">
      <c r="A57" s="161"/>
      <c r="B57" s="161"/>
      <c r="C57" s="506"/>
      <c r="D57" s="161"/>
      <c r="E57" s="161"/>
      <c r="F57" s="161"/>
      <c r="H57" s="161"/>
      <c r="I57" s="161"/>
      <c r="J57" s="161"/>
    </row>
    <row r="58" spans="1:37" ht="11.25" customHeight="1" x14ac:dyDescent="0.2">
      <c r="A58" s="161"/>
      <c r="B58" s="161"/>
      <c r="C58" s="506"/>
      <c r="D58" s="161"/>
      <c r="E58" s="161"/>
      <c r="F58" s="161"/>
      <c r="H58" s="161"/>
      <c r="I58" s="161"/>
      <c r="J58" s="161"/>
    </row>
    <row r="59" spans="1:37" ht="11.25" customHeight="1" x14ac:dyDescent="0.2">
      <c r="A59" s="161"/>
      <c r="B59" s="161"/>
      <c r="C59" s="506"/>
      <c r="D59" s="161"/>
      <c r="E59" s="161"/>
      <c r="F59" s="161"/>
      <c r="H59" s="161"/>
      <c r="I59" s="161"/>
      <c r="J59" s="161"/>
    </row>
    <row r="60" spans="1:37" ht="11.25" customHeight="1" x14ac:dyDescent="0.2">
      <c r="A60" s="161"/>
      <c r="B60" s="161"/>
      <c r="C60" s="506"/>
      <c r="D60" s="161"/>
      <c r="E60" s="161"/>
      <c r="F60" s="161"/>
      <c r="H60" s="161"/>
      <c r="I60" s="161"/>
      <c r="J60" s="161"/>
    </row>
    <row r="61" spans="1:37" ht="11.25" customHeight="1" x14ac:dyDescent="0.2">
      <c r="A61" s="161"/>
      <c r="B61" s="161"/>
      <c r="C61" s="506"/>
      <c r="D61" s="161"/>
      <c r="E61" s="161"/>
      <c r="F61" s="161"/>
      <c r="H61" s="161"/>
      <c r="I61" s="161"/>
      <c r="J61" s="161"/>
    </row>
    <row r="62" spans="1:37" ht="11.25" customHeight="1" x14ac:dyDescent="0.2">
      <c r="A62" s="161"/>
      <c r="B62" s="161"/>
      <c r="C62" s="506"/>
      <c r="D62" s="161"/>
      <c r="E62" s="161"/>
      <c r="F62" s="161"/>
      <c r="H62" s="161"/>
      <c r="I62" s="161"/>
      <c r="J62" s="161"/>
    </row>
    <row r="65" spans="11:11" ht="11.25" customHeight="1" x14ac:dyDescent="0.2">
      <c r="K65" s="154"/>
    </row>
    <row r="66" spans="11:11" ht="11.25" customHeight="1" x14ac:dyDescent="0.2">
      <c r="K66" s="154"/>
    </row>
    <row r="67" spans="11:11" ht="11.25" customHeight="1" x14ac:dyDescent="0.2">
      <c r="K67" s="154"/>
    </row>
  </sheetData>
  <mergeCells count="15">
    <mergeCell ref="A55:J55"/>
    <mergeCell ref="A1:J1"/>
    <mergeCell ref="B18:F18"/>
    <mergeCell ref="B3:F3"/>
    <mergeCell ref="A54:J54"/>
    <mergeCell ref="A33:J33"/>
    <mergeCell ref="B35:F35"/>
    <mergeCell ref="B44:F44"/>
    <mergeCell ref="A35:A36"/>
    <mergeCell ref="A44:A45"/>
    <mergeCell ref="A53:J53"/>
    <mergeCell ref="H3:J3"/>
    <mergeCell ref="H18:J18"/>
    <mergeCell ref="H35:J35"/>
    <mergeCell ref="H44:J44"/>
  </mergeCells>
  <phoneticPr fontId="4" type="noConversion"/>
  <pageMargins left="0.55118110236220474" right="0.47244094488188981" top="0.55118110236220474" bottom="0.51181102362204722" header="0" footer="0.27559055118110237"/>
  <pageSetup paperSize="9" scale="80" orientation="portrait" cellComments="asDisplayed" r:id="rId1"/>
  <headerFooter alignWithMargins="0">
    <oddHeader xml:space="preserve">&amp;C&amp;"Arial,Bold"&amp;14
</oddHeader>
    <oddFooter>&amp;L&amp;9&amp;K01+022Ericsson Third Quarter Report 2013&amp;R&amp;K01+022&amp;P</oddFooter>
  </headerFooter>
  <legacyDrawingHF r:id="rId2"/>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8"/>
    <pageSetUpPr fitToPage="1"/>
  </sheetPr>
  <dimension ref="A1:K70"/>
  <sheetViews>
    <sheetView showGridLines="0" view="pageBreakPreview" zoomScaleSheetLayoutView="100" workbookViewId="0">
      <pane xSplit="1" ySplit="4" topLeftCell="B5" activePane="bottomRight" state="frozen"/>
      <selection sqref="A1:XFD1048576"/>
      <selection pane="topRight" sqref="A1:XFD1048576"/>
      <selection pane="bottomLeft" sqref="A1:XFD1048576"/>
      <selection pane="bottomRight" activeCell="L6" sqref="L6"/>
    </sheetView>
  </sheetViews>
  <sheetFormatPr defaultColWidth="8.85546875" defaultRowHeight="11.25" customHeight="1" x14ac:dyDescent="0.2"/>
  <cols>
    <col min="1" max="1" width="55" style="131" customWidth="1"/>
    <col min="2" max="2" width="9.7109375" style="131" customWidth="1"/>
    <col min="3" max="3" width="1.7109375" style="131" customWidth="1"/>
    <col min="4" max="6" width="9.7109375" style="131" customWidth="1"/>
    <col min="7" max="7" width="2.28515625" style="131" customWidth="1"/>
    <col min="8" max="10" width="9.7109375" style="131" customWidth="1"/>
    <col min="11" max="11" width="7.5703125" style="25" customWidth="1"/>
    <col min="12" max="17" width="7.5703125" style="6" customWidth="1"/>
    <col min="18" max="16384" width="8.85546875" style="6"/>
  </cols>
  <sheetData>
    <row r="1" spans="1:11" ht="12.75" customHeight="1" x14ac:dyDescent="0.2">
      <c r="A1" s="1241" t="s">
        <v>15</v>
      </c>
      <c r="B1" s="1241"/>
      <c r="C1" s="1241"/>
      <c r="D1" s="1241"/>
      <c r="E1" s="1241"/>
      <c r="F1" s="1241"/>
      <c r="G1" s="1241"/>
      <c r="H1" s="1241"/>
      <c r="I1" s="1241"/>
      <c r="J1" s="1241"/>
    </row>
    <row r="2" spans="1:11" s="286" customFormat="1" ht="4.5" customHeight="1" thickBot="1" x14ac:dyDescent="0.25">
      <c r="A2" s="223"/>
      <c r="B2" s="228"/>
      <c r="C2" s="228"/>
      <c r="D2" s="228"/>
      <c r="E2" s="228"/>
      <c r="F2" s="228"/>
      <c r="G2" s="163"/>
      <c r="H2" s="228"/>
      <c r="I2" s="228"/>
      <c r="J2" s="228"/>
      <c r="K2" s="287"/>
    </row>
    <row r="3" spans="1:11" s="17" customFormat="1" ht="12.75" customHeight="1" x14ac:dyDescent="0.2">
      <c r="A3" s="448"/>
      <c r="B3" s="1262">
        <v>2012</v>
      </c>
      <c r="C3" s="1262"/>
      <c r="D3" s="1263"/>
      <c r="E3" s="1263"/>
      <c r="F3" s="1263"/>
      <c r="G3" s="396"/>
      <c r="H3" s="1262">
        <v>2013</v>
      </c>
      <c r="I3" s="1263"/>
      <c r="J3" s="1263"/>
      <c r="K3" s="26"/>
    </row>
    <row r="4" spans="1:11" s="285" customFormat="1" ht="12.75" customHeight="1" x14ac:dyDescent="0.2">
      <c r="A4" s="428" t="s">
        <v>135</v>
      </c>
      <c r="B4" s="439" t="s">
        <v>160</v>
      </c>
      <c r="C4" s="439"/>
      <c r="D4" s="439" t="s">
        <v>159</v>
      </c>
      <c r="E4" s="439" t="s">
        <v>158</v>
      </c>
      <c r="F4" s="439" t="s">
        <v>157</v>
      </c>
      <c r="G4" s="400"/>
      <c r="H4" s="439" t="s">
        <v>160</v>
      </c>
      <c r="I4" s="439" t="s">
        <v>159</v>
      </c>
      <c r="J4" s="439" t="s">
        <v>158</v>
      </c>
      <c r="K4" s="280"/>
    </row>
    <row r="5" spans="1:11" s="356" customFormat="1" ht="12.75" customHeight="1" x14ac:dyDescent="0.2">
      <c r="A5" s="258" t="s">
        <v>207</v>
      </c>
      <c r="B5" s="970">
        <v>2343</v>
      </c>
      <c r="C5" s="970"/>
      <c r="D5" s="970">
        <v>1994</v>
      </c>
      <c r="E5" s="970">
        <v>2074.7100660199994</v>
      </c>
      <c r="F5" s="970">
        <v>3594.7702319464279</v>
      </c>
      <c r="G5" s="359"/>
      <c r="H5" s="970">
        <v>2302</v>
      </c>
      <c r="I5" s="970">
        <v>2073.9999998999992</v>
      </c>
      <c r="J5" s="971">
        <v>3320</v>
      </c>
      <c r="K5" s="354"/>
    </row>
    <row r="6" spans="1:11" s="356" customFormat="1" ht="12.75" customHeight="1" x14ac:dyDescent="0.2">
      <c r="A6" s="258" t="s">
        <v>108</v>
      </c>
      <c r="B6" s="970">
        <v>1464</v>
      </c>
      <c r="C6" s="970"/>
      <c r="D6" s="970">
        <v>1594</v>
      </c>
      <c r="E6" s="970">
        <v>2049.9500006566668</v>
      </c>
      <c r="F6" s="970">
        <f>1973.49265074643+1</f>
        <v>1974.4926507464299</v>
      </c>
      <c r="G6" s="820"/>
      <c r="H6" s="970">
        <v>942</v>
      </c>
      <c r="I6" s="970">
        <v>1783</v>
      </c>
      <c r="J6" s="971">
        <v>2043</v>
      </c>
      <c r="K6" s="354"/>
    </row>
    <row r="7" spans="1:11" s="15" customFormat="1" ht="12.75" customHeight="1" x14ac:dyDescent="0.2">
      <c r="A7" s="194" t="s">
        <v>109</v>
      </c>
      <c r="B7" s="195">
        <v>2086</v>
      </c>
      <c r="C7" s="195"/>
      <c r="D7" s="195">
        <v>2320</v>
      </c>
      <c r="E7" s="195">
        <v>2438.4601530399923</v>
      </c>
      <c r="F7" s="196">
        <v>2924.5401945891663</v>
      </c>
      <c r="G7" s="197"/>
      <c r="H7" s="195">
        <v>2009</v>
      </c>
      <c r="I7" s="195">
        <v>2443</v>
      </c>
      <c r="J7" s="473">
        <v>2466</v>
      </c>
      <c r="K7" s="27"/>
    </row>
    <row r="8" spans="1:11" s="15" customFormat="1" ht="12.75" customHeight="1" x14ac:dyDescent="0.2">
      <c r="A8" s="194" t="s">
        <v>43</v>
      </c>
      <c r="B8" s="195">
        <v>-622</v>
      </c>
      <c r="C8" s="195"/>
      <c r="D8" s="195">
        <v>-726</v>
      </c>
      <c r="E8" s="195">
        <v>-388.51015238333025</v>
      </c>
      <c r="F8" s="196">
        <v>-951.04754384272587</v>
      </c>
      <c r="G8" s="197"/>
      <c r="H8" s="195">
        <v>-1067</v>
      </c>
      <c r="I8" s="195">
        <v>-660</v>
      </c>
      <c r="J8" s="473">
        <v>-423</v>
      </c>
      <c r="K8" s="27"/>
    </row>
    <row r="9" spans="1:11" s="356" customFormat="1" ht="12.75" customHeight="1" x14ac:dyDescent="0.2">
      <c r="A9" s="391" t="s">
        <v>24</v>
      </c>
      <c r="B9" s="970">
        <v>236</v>
      </c>
      <c r="C9" s="970"/>
      <c r="D9" s="970">
        <v>608</v>
      </c>
      <c r="E9" s="970">
        <v>623.93024556</v>
      </c>
      <c r="F9" s="970">
        <v>427.2267342035716</v>
      </c>
      <c r="G9" s="820"/>
      <c r="H9" s="970">
        <v>118</v>
      </c>
      <c r="I9" s="970">
        <v>-132</v>
      </c>
      <c r="J9" s="971">
        <v>38</v>
      </c>
      <c r="K9" s="354"/>
    </row>
    <row r="10" spans="1:11" s="724" customFormat="1" ht="14.1" customHeight="1" x14ac:dyDescent="0.2">
      <c r="A10" s="832" t="s">
        <v>72</v>
      </c>
      <c r="B10" s="979">
        <v>-96</v>
      </c>
      <c r="C10" s="979"/>
      <c r="D10" s="979">
        <v>-42</v>
      </c>
      <c r="E10" s="979">
        <v>6.461827413333765</v>
      </c>
      <c r="F10" s="979">
        <v>-131.22762520357117</v>
      </c>
      <c r="G10" s="832"/>
      <c r="H10" s="979">
        <v>-154.80000000000001</v>
      </c>
      <c r="I10" s="979">
        <v>-150.19999999999999</v>
      </c>
      <c r="J10" s="980">
        <v>-32</v>
      </c>
      <c r="K10" s="800"/>
    </row>
    <row r="11" spans="1:11" s="489" customFormat="1" ht="12.75" customHeight="1" x14ac:dyDescent="0.2">
      <c r="A11" s="824" t="s">
        <v>94</v>
      </c>
      <c r="B11" s="975">
        <v>3947</v>
      </c>
      <c r="C11" s="975"/>
      <c r="D11" s="975">
        <v>4154</v>
      </c>
      <c r="E11" s="975">
        <v>4755.0521396500008</v>
      </c>
      <c r="F11" s="976">
        <f>SUM(F5,F6,F10,F9)</f>
        <v>5865.2619916928579</v>
      </c>
      <c r="G11" s="825"/>
      <c r="H11" s="975">
        <v>3207.2</v>
      </c>
      <c r="I11" s="975">
        <v>3574.7999998999994</v>
      </c>
      <c r="J11" s="977">
        <v>5369.0000000000009</v>
      </c>
      <c r="K11" s="354"/>
    </row>
    <row r="12" spans="1:11" s="489" customFormat="1" ht="4.5" customHeight="1" x14ac:dyDescent="0.2">
      <c r="A12" s="824"/>
      <c r="B12" s="975"/>
      <c r="C12" s="975"/>
      <c r="D12" s="975"/>
      <c r="E12" s="975"/>
      <c r="F12" s="976"/>
      <c r="G12" s="825"/>
      <c r="H12" s="975"/>
      <c r="I12" s="975"/>
      <c r="J12" s="977"/>
      <c r="K12" s="354"/>
    </row>
    <row r="13" spans="1:11" s="356" customFormat="1" ht="14.1" customHeight="1" x14ac:dyDescent="0.2">
      <c r="A13" s="258" t="s">
        <v>90</v>
      </c>
      <c r="B13" s="970">
        <v>7691</v>
      </c>
      <c r="C13" s="978" t="s">
        <v>270</v>
      </c>
      <c r="D13" s="970">
        <v>347</v>
      </c>
      <c r="E13" s="970">
        <v>-1</v>
      </c>
      <c r="F13" s="970">
        <v>-11</v>
      </c>
      <c r="G13" s="820"/>
      <c r="H13" s="970" t="s">
        <v>156</v>
      </c>
      <c r="I13" s="970" t="s">
        <v>156</v>
      </c>
      <c r="J13" s="971" t="s">
        <v>156</v>
      </c>
      <c r="K13" s="354"/>
    </row>
    <row r="14" spans="1:11" s="994" customFormat="1" ht="12.75" customHeight="1" x14ac:dyDescent="0.2">
      <c r="A14" s="990" t="s">
        <v>49</v>
      </c>
      <c r="B14" s="991">
        <v>-1395</v>
      </c>
      <c r="C14" s="991"/>
      <c r="D14" s="991">
        <v>-1263</v>
      </c>
      <c r="E14" s="991">
        <v>-565</v>
      </c>
      <c r="F14" s="991">
        <v>-8511</v>
      </c>
      <c r="G14" s="1125" t="s">
        <v>285</v>
      </c>
      <c r="H14" s="991" t="s">
        <v>156</v>
      </c>
      <c r="I14" s="991" t="s">
        <v>156</v>
      </c>
      <c r="J14" s="992" t="s">
        <v>156</v>
      </c>
      <c r="K14" s="993"/>
    </row>
    <row r="15" spans="1:11" s="1000" customFormat="1" ht="12.75" customHeight="1" x14ac:dyDescent="0.2">
      <c r="A15" s="995" t="s">
        <v>95</v>
      </c>
      <c r="B15" s="996">
        <v>6296</v>
      </c>
      <c r="C15" s="996"/>
      <c r="D15" s="996">
        <v>-916</v>
      </c>
      <c r="E15" s="996">
        <f>SUM(E13:E14)</f>
        <v>-566</v>
      </c>
      <c r="F15" s="997">
        <f>SUM(F13:F14)</f>
        <v>-8522</v>
      </c>
      <c r="G15" s="998"/>
      <c r="H15" s="996" t="s">
        <v>156</v>
      </c>
      <c r="I15" s="996" t="s">
        <v>156</v>
      </c>
      <c r="J15" s="999" t="s">
        <v>156</v>
      </c>
      <c r="K15" s="800"/>
    </row>
    <row r="16" spans="1:11" s="326" customFormat="1" ht="12.75" customHeight="1" thickBot="1" x14ac:dyDescent="0.25">
      <c r="A16" s="366" t="s">
        <v>132</v>
      </c>
      <c r="B16" s="324">
        <v>10243</v>
      </c>
      <c r="C16" s="324"/>
      <c r="D16" s="324">
        <v>3238</v>
      </c>
      <c r="E16" s="324">
        <v>4189.0521396499971</v>
      </c>
      <c r="F16" s="324">
        <f>SUM(F15,F11)</f>
        <v>-2656.7380083071421</v>
      </c>
      <c r="G16" s="1001"/>
      <c r="H16" s="324">
        <v>3207.2</v>
      </c>
      <c r="I16" s="324">
        <v>3574.7999998999994</v>
      </c>
      <c r="J16" s="450">
        <v>5369.0000000000009</v>
      </c>
      <c r="K16" s="350"/>
    </row>
    <row r="17" spans="1:11" s="331" customFormat="1" ht="4.5" customHeight="1" thickBot="1" x14ac:dyDescent="0.25">
      <c r="A17" s="329"/>
      <c r="B17" s="330"/>
      <c r="C17" s="330"/>
      <c r="D17" s="330"/>
      <c r="E17" s="330"/>
      <c r="F17" s="330"/>
      <c r="G17" s="330"/>
      <c r="H17" s="330"/>
      <c r="I17" s="330"/>
      <c r="J17" s="330"/>
      <c r="K17" s="312"/>
    </row>
    <row r="18" spans="1:11" s="17" customFormat="1" ht="12.75" customHeight="1" x14ac:dyDescent="0.2">
      <c r="A18" s="414"/>
      <c r="B18" s="1262">
        <v>2012</v>
      </c>
      <c r="C18" s="1262"/>
      <c r="D18" s="1263"/>
      <c r="E18" s="1263"/>
      <c r="F18" s="1263"/>
      <c r="G18" s="396"/>
      <c r="H18" s="1262">
        <v>2013</v>
      </c>
      <c r="I18" s="1263"/>
      <c r="J18" s="1263"/>
      <c r="K18" s="27"/>
    </row>
    <row r="19" spans="1:11" s="285" customFormat="1" ht="12.75" customHeight="1" x14ac:dyDescent="0.2">
      <c r="A19" s="449" t="s">
        <v>138</v>
      </c>
      <c r="B19" s="445" t="s">
        <v>58</v>
      </c>
      <c r="C19" s="445"/>
      <c r="D19" s="445" t="s">
        <v>59</v>
      </c>
      <c r="E19" s="445" t="s">
        <v>35</v>
      </c>
      <c r="F19" s="439" t="s">
        <v>141</v>
      </c>
      <c r="G19" s="400"/>
      <c r="H19" s="445" t="s">
        <v>58</v>
      </c>
      <c r="I19" s="445" t="s">
        <v>59</v>
      </c>
      <c r="J19" s="445" t="s">
        <v>35</v>
      </c>
      <c r="K19" s="280"/>
    </row>
    <row r="20" spans="1:11" s="356" customFormat="1" ht="12.75" customHeight="1" x14ac:dyDescent="0.2">
      <c r="A20" s="258" t="s">
        <v>207</v>
      </c>
      <c r="B20" s="970">
        <v>2343</v>
      </c>
      <c r="C20" s="970"/>
      <c r="D20" s="970">
        <v>4337</v>
      </c>
      <c r="E20" s="970">
        <v>6411.3625556999996</v>
      </c>
      <c r="F20" s="970">
        <f>10006.1327877714+1</f>
        <v>10007.132787771399</v>
      </c>
      <c r="G20" s="820"/>
      <c r="H20" s="970">
        <v>2302</v>
      </c>
      <c r="I20" s="970">
        <v>4376</v>
      </c>
      <c r="J20" s="971">
        <v>7696</v>
      </c>
      <c r="K20" s="354"/>
    </row>
    <row r="21" spans="1:11" s="356" customFormat="1" ht="12.75" customHeight="1" x14ac:dyDescent="0.2">
      <c r="A21" s="258" t="s">
        <v>108</v>
      </c>
      <c r="B21" s="970">
        <v>1464</v>
      </c>
      <c r="C21" s="970"/>
      <c r="D21" s="970">
        <v>3058</v>
      </c>
      <c r="E21" s="970">
        <v>5108</v>
      </c>
      <c r="F21" s="970">
        <v>7081.9643275714288</v>
      </c>
      <c r="G21" s="820"/>
      <c r="H21" s="970">
        <v>942</v>
      </c>
      <c r="I21" s="970">
        <v>2725</v>
      </c>
      <c r="J21" s="971">
        <v>4768</v>
      </c>
      <c r="K21" s="354"/>
    </row>
    <row r="22" spans="1:11" s="15" customFormat="1" ht="12.75" customHeight="1" x14ac:dyDescent="0.2">
      <c r="A22" s="194" t="s">
        <v>109</v>
      </c>
      <c r="B22" s="195">
        <v>2086</v>
      </c>
      <c r="C22" s="195"/>
      <c r="D22" s="195">
        <v>4406</v>
      </c>
      <c r="E22" s="195">
        <v>6844.8096503282804</v>
      </c>
      <c r="F22" s="196">
        <v>9769.3498449924464</v>
      </c>
      <c r="G22" s="197"/>
      <c r="H22" s="195">
        <v>2009</v>
      </c>
      <c r="I22" s="195">
        <v>4452</v>
      </c>
      <c r="J22" s="473">
        <v>6918</v>
      </c>
      <c r="K22" s="27"/>
    </row>
    <row r="23" spans="1:11" s="15" customFormat="1" ht="12.75" customHeight="1" x14ac:dyDescent="0.2">
      <c r="A23" s="194" t="s">
        <v>43</v>
      </c>
      <c r="B23" s="195">
        <v>-622</v>
      </c>
      <c r="C23" s="195"/>
      <c r="D23" s="195">
        <v>-1348</v>
      </c>
      <c r="E23" s="195">
        <v>-1736.3379735782873</v>
      </c>
      <c r="F23" s="196">
        <v>-2687.385517421013</v>
      </c>
      <c r="G23" s="197"/>
      <c r="H23" s="195">
        <v>-1067</v>
      </c>
      <c r="I23" s="195">
        <v>-1727</v>
      </c>
      <c r="J23" s="473">
        <v>-2150</v>
      </c>
      <c r="K23" s="27"/>
    </row>
    <row r="24" spans="1:11" s="356" customFormat="1" ht="12.75" customHeight="1" x14ac:dyDescent="0.2">
      <c r="A24" s="391" t="s">
        <v>24</v>
      </c>
      <c r="B24" s="970">
        <v>236</v>
      </c>
      <c r="C24" s="970"/>
      <c r="D24" s="970">
        <v>844</v>
      </c>
      <c r="E24" s="970">
        <v>1468.2316974</v>
      </c>
      <c r="F24" s="970">
        <v>1895.4584315285715</v>
      </c>
      <c r="G24" s="820"/>
      <c r="H24" s="970">
        <v>118</v>
      </c>
      <c r="I24" s="970">
        <v>-14</v>
      </c>
      <c r="J24" s="971">
        <v>24</v>
      </c>
      <c r="K24" s="354"/>
    </row>
    <row r="25" spans="1:11" s="724" customFormat="1" ht="14.1" customHeight="1" x14ac:dyDescent="0.2">
      <c r="A25" s="832" t="s">
        <v>72</v>
      </c>
      <c r="B25" s="979">
        <v>-96</v>
      </c>
      <c r="C25" s="979"/>
      <c r="D25" s="979">
        <v>-138</v>
      </c>
      <c r="E25" s="979">
        <v>-131.73770869999976</v>
      </c>
      <c r="F25" s="979">
        <v>-262.96533392857077</v>
      </c>
      <c r="G25" s="832"/>
      <c r="H25" s="979">
        <v>-154.80000000000001</v>
      </c>
      <c r="I25" s="979">
        <v>-305</v>
      </c>
      <c r="J25" s="980">
        <v>-337</v>
      </c>
      <c r="K25" s="800"/>
    </row>
    <row r="26" spans="1:11" s="489" customFormat="1" ht="12.75" customHeight="1" x14ac:dyDescent="0.2">
      <c r="A26" s="824" t="s">
        <v>94</v>
      </c>
      <c r="B26" s="975">
        <v>3947</v>
      </c>
      <c r="C26" s="975"/>
      <c r="D26" s="975">
        <v>8101</v>
      </c>
      <c r="E26" s="975">
        <v>12856.328221150001</v>
      </c>
      <c r="F26" s="976">
        <f>SUM(F20,F21,F25,F24)-1</f>
        <v>18720.590212942829</v>
      </c>
      <c r="G26" s="825"/>
      <c r="H26" s="975">
        <v>3207.2</v>
      </c>
      <c r="I26" s="975">
        <v>6782</v>
      </c>
      <c r="J26" s="977">
        <v>12151</v>
      </c>
      <c r="K26" s="354"/>
    </row>
    <row r="27" spans="1:11" s="489" customFormat="1" ht="4.5" customHeight="1" x14ac:dyDescent="0.2">
      <c r="A27" s="824"/>
      <c r="B27" s="975"/>
      <c r="C27" s="975"/>
      <c r="D27" s="975"/>
      <c r="E27" s="975"/>
      <c r="F27" s="976"/>
      <c r="G27" s="825"/>
      <c r="H27" s="975"/>
      <c r="I27" s="975"/>
      <c r="J27" s="977"/>
      <c r="K27" s="354"/>
    </row>
    <row r="28" spans="1:11" s="356" customFormat="1" ht="14.1" customHeight="1" x14ac:dyDescent="0.2">
      <c r="A28" s="258" t="s">
        <v>90</v>
      </c>
      <c r="B28" s="970">
        <v>7691</v>
      </c>
      <c r="C28" s="978" t="s">
        <v>270</v>
      </c>
      <c r="D28" s="970">
        <v>8038</v>
      </c>
      <c r="E28" s="970">
        <v>8037</v>
      </c>
      <c r="F28" s="970">
        <v>8026</v>
      </c>
      <c r="G28" s="820"/>
      <c r="H28" s="970" t="s">
        <v>156</v>
      </c>
      <c r="I28" s="970" t="s">
        <v>156</v>
      </c>
      <c r="J28" s="971" t="s">
        <v>156</v>
      </c>
      <c r="K28" s="354"/>
    </row>
    <row r="29" spans="1:11" s="994" customFormat="1" ht="12.75" customHeight="1" x14ac:dyDescent="0.2">
      <c r="A29" s="990" t="s">
        <v>49</v>
      </c>
      <c r="B29" s="991">
        <v>-1395</v>
      </c>
      <c r="C29" s="991"/>
      <c r="D29" s="991">
        <v>-2658</v>
      </c>
      <c r="E29" s="991">
        <v>-3223</v>
      </c>
      <c r="F29" s="991">
        <v>-11734</v>
      </c>
      <c r="G29" s="1125" t="s">
        <v>285</v>
      </c>
      <c r="H29" s="991" t="s">
        <v>156</v>
      </c>
      <c r="I29" s="991" t="s">
        <v>156</v>
      </c>
      <c r="J29" s="992" t="s">
        <v>156</v>
      </c>
      <c r="K29" s="993"/>
    </row>
    <row r="30" spans="1:11" s="1193" customFormat="1" ht="12.75" customHeight="1" x14ac:dyDescent="0.2">
      <c r="A30" s="1186" t="s">
        <v>95</v>
      </c>
      <c r="B30" s="1187">
        <v>6296</v>
      </c>
      <c r="C30" s="1188"/>
      <c r="D30" s="1187">
        <v>5380</v>
      </c>
      <c r="E30" s="1187">
        <f>SUM(E28:E29)</f>
        <v>4814</v>
      </c>
      <c r="F30" s="1189">
        <f>SUM(F28:F29)</f>
        <v>-3708</v>
      </c>
      <c r="G30" s="1190"/>
      <c r="H30" s="1187" t="s">
        <v>156</v>
      </c>
      <c r="I30" s="1187" t="s">
        <v>156</v>
      </c>
      <c r="J30" s="1191" t="s">
        <v>156</v>
      </c>
      <c r="K30" s="1192"/>
    </row>
    <row r="31" spans="1:11" s="751" customFormat="1" ht="12.75" customHeight="1" thickBot="1" x14ac:dyDescent="0.25">
      <c r="A31" s="1185" t="s">
        <v>132</v>
      </c>
      <c r="B31" s="1002">
        <v>10243</v>
      </c>
      <c r="C31" s="1002"/>
      <c r="D31" s="1002">
        <v>13481</v>
      </c>
      <c r="E31" s="1002">
        <v>17670.328221149997</v>
      </c>
      <c r="F31" s="1002">
        <f>SUM(F30,F26)</f>
        <v>15012.590212942829</v>
      </c>
      <c r="G31" s="1002"/>
      <c r="H31" s="1002">
        <v>3207.2</v>
      </c>
      <c r="I31" s="1002">
        <v>6782</v>
      </c>
      <c r="J31" s="1133">
        <v>12151</v>
      </c>
      <c r="K31" s="952"/>
    </row>
    <row r="32" spans="1:11" ht="4.5" customHeight="1" x14ac:dyDescent="0.2">
      <c r="K32" s="27"/>
    </row>
    <row r="33" spans="1:11" ht="12.75" customHeight="1" x14ac:dyDescent="0.2">
      <c r="A33" s="1264" t="s">
        <v>16</v>
      </c>
      <c r="B33" s="1264"/>
      <c r="C33" s="1264"/>
      <c r="D33" s="1264"/>
      <c r="E33" s="1264"/>
      <c r="F33" s="1264"/>
      <c r="G33" s="1264"/>
      <c r="H33" s="1264"/>
      <c r="I33" s="1264"/>
      <c r="J33" s="125"/>
      <c r="K33" s="27"/>
    </row>
    <row r="34" spans="1:11" s="286" customFormat="1" ht="4.5" customHeight="1" thickBot="1" x14ac:dyDescent="0.25">
      <c r="A34" s="223"/>
      <c r="B34" s="228"/>
      <c r="C34" s="228"/>
      <c r="D34" s="228"/>
      <c r="E34" s="228"/>
      <c r="F34" s="228"/>
      <c r="G34" s="223"/>
      <c r="H34" s="228"/>
      <c r="I34" s="228"/>
      <c r="J34" s="228"/>
      <c r="K34" s="288"/>
    </row>
    <row r="35" spans="1:11" s="17" customFormat="1" ht="12.75" customHeight="1" x14ac:dyDescent="0.2">
      <c r="A35" s="1267" t="s">
        <v>222</v>
      </c>
      <c r="B35" s="1262">
        <v>2012</v>
      </c>
      <c r="C35" s="1262"/>
      <c r="D35" s="1263"/>
      <c r="E35" s="1263"/>
      <c r="F35" s="1263"/>
      <c r="G35" s="396"/>
      <c r="H35" s="1262">
        <v>2013</v>
      </c>
      <c r="I35" s="1263"/>
      <c r="J35" s="1263"/>
      <c r="K35" s="26"/>
    </row>
    <row r="36" spans="1:11" s="1184" customFormat="1" ht="12.75" customHeight="1" x14ac:dyDescent="0.2">
      <c r="A36" s="1269"/>
      <c r="B36" s="1181" t="s">
        <v>160</v>
      </c>
      <c r="C36" s="1181"/>
      <c r="D36" s="1181" t="s">
        <v>159</v>
      </c>
      <c r="E36" s="1181" t="s">
        <v>158</v>
      </c>
      <c r="F36" s="1181" t="s">
        <v>157</v>
      </c>
      <c r="G36" s="1182"/>
      <c r="H36" s="1181" t="s">
        <v>160</v>
      </c>
      <c r="I36" s="1181" t="s">
        <v>159</v>
      </c>
      <c r="J36" s="1181" t="s">
        <v>158</v>
      </c>
      <c r="K36" s="1183"/>
    </row>
    <row r="37" spans="1:11" s="356" customFormat="1" ht="12.75" customHeight="1" x14ac:dyDescent="0.2">
      <c r="A37" s="258" t="s">
        <v>207</v>
      </c>
      <c r="B37" s="1003">
        <v>8.5800000000000001E-2</v>
      </c>
      <c r="C37" s="1003"/>
      <c r="D37" s="1003">
        <v>7.1800000000000003E-2</v>
      </c>
      <c r="E37" s="1004">
        <v>7.7015110658153585E-2</v>
      </c>
      <c r="F37" s="1003">
        <v>0.10193302988562433</v>
      </c>
      <c r="G37" s="984"/>
      <c r="H37" s="1003">
        <v>8.1825996373653717E-2</v>
      </c>
      <c r="I37" s="1003">
        <v>7.3697676067798992E-2</v>
      </c>
      <c r="J37" s="1008">
        <v>0.12455449259050835</v>
      </c>
      <c r="K37" s="962"/>
    </row>
    <row r="38" spans="1:11" s="356" customFormat="1" ht="12.75" customHeight="1" x14ac:dyDescent="0.2">
      <c r="A38" s="258" t="s">
        <v>108</v>
      </c>
      <c r="B38" s="1003">
        <v>7.0999999999999994E-2</v>
      </c>
      <c r="C38" s="1003"/>
      <c r="D38" s="1003">
        <v>6.6199999999999995E-2</v>
      </c>
      <c r="E38" s="1004">
        <v>8.4373971051064658E-2</v>
      </c>
      <c r="F38" s="1003">
        <v>7.0376315909936121E-2</v>
      </c>
      <c r="G38" s="984"/>
      <c r="H38" s="1003">
        <v>4.3888644612778915E-2</v>
      </c>
      <c r="I38" s="1003">
        <v>7.1747615790109048E-2</v>
      </c>
      <c r="J38" s="1008">
        <v>8.5217318761992164E-2</v>
      </c>
      <c r="K38" s="354"/>
    </row>
    <row r="39" spans="1:11" s="15" customFormat="1" ht="12.75" customHeight="1" x14ac:dyDescent="0.2">
      <c r="A39" s="194" t="s">
        <v>109</v>
      </c>
      <c r="B39" s="225">
        <v>0.1401</v>
      </c>
      <c r="C39" s="225"/>
      <c r="D39" s="225">
        <v>0.13689999999999999</v>
      </c>
      <c r="E39" s="225">
        <v>0.14879385644667814</v>
      </c>
      <c r="F39" s="226">
        <v>0.15495374393023342</v>
      </c>
      <c r="G39" s="227"/>
      <c r="H39" s="225">
        <v>0.13729572795360814</v>
      </c>
      <c r="I39" s="225">
        <v>0.1456507482263161</v>
      </c>
      <c r="J39" s="477">
        <v>0.1519502125824142</v>
      </c>
      <c r="K39" s="27"/>
    </row>
    <row r="40" spans="1:11" s="15" customFormat="1" ht="12.75" customHeight="1" x14ac:dyDescent="0.2">
      <c r="A40" s="194" t="s">
        <v>43</v>
      </c>
      <c r="B40" s="225">
        <v>-0.1082</v>
      </c>
      <c r="C40" s="225"/>
      <c r="D40" s="225">
        <v>-0.1019</v>
      </c>
      <c r="E40" s="225">
        <v>-4.9129853366428403E-2</v>
      </c>
      <c r="F40" s="226">
        <v>-0.10373140719257107</v>
      </c>
      <c r="G40" s="227"/>
      <c r="H40" s="225">
        <v>-0.15638282280521765</v>
      </c>
      <c r="I40" s="225">
        <v>-8.1703391928695218E-2</v>
      </c>
      <c r="J40" s="477">
        <v>-5.4615881213686247E-2</v>
      </c>
      <c r="K40" s="26"/>
    </row>
    <row r="41" spans="1:11" s="724" customFormat="1" ht="12.75" customHeight="1" x14ac:dyDescent="0.2">
      <c r="A41" s="262" t="s">
        <v>24</v>
      </c>
      <c r="B41" s="1005">
        <v>7.8100000000000003E-2</v>
      </c>
      <c r="C41" s="1005"/>
      <c r="D41" s="1005">
        <v>0.17469999999999999</v>
      </c>
      <c r="E41" s="1006">
        <v>0.18821425205429865</v>
      </c>
      <c r="F41" s="1005">
        <v>0.1177581957562215</v>
      </c>
      <c r="G41" s="988"/>
      <c r="H41" s="1005">
        <v>4.8323645941969764E-2</v>
      </c>
      <c r="I41" s="1005">
        <v>-5.6458511548331911E-2</v>
      </c>
      <c r="J41" s="1009">
        <v>1.6156462585034014E-2</v>
      </c>
      <c r="K41" s="800"/>
    </row>
    <row r="42" spans="1:11" s="351" customFormat="1" ht="12.75" customHeight="1" thickBot="1" x14ac:dyDescent="0.25">
      <c r="A42" s="338" t="s">
        <v>101</v>
      </c>
      <c r="B42" s="348">
        <v>7.7399999999999997E-2</v>
      </c>
      <c r="C42" s="348"/>
      <c r="D42" s="348">
        <v>7.51E-2</v>
      </c>
      <c r="E42" s="349">
        <v>8.7168691835930359E-2</v>
      </c>
      <c r="F42" s="349">
        <v>8.7609985533836143E-2</v>
      </c>
      <c r="G42" s="348"/>
      <c r="H42" s="348">
        <v>6.1630654105037923E-2</v>
      </c>
      <c r="I42" s="348">
        <v>6.4607543689794142E-2</v>
      </c>
      <c r="J42" s="1206">
        <v>0.10133821558671978</v>
      </c>
      <c r="K42" s="350"/>
    </row>
    <row r="43" spans="1:11" s="384" customFormat="1" ht="4.5" customHeight="1" thickBot="1" x14ac:dyDescent="0.25">
      <c r="A43" s="382"/>
      <c r="B43" s="383"/>
      <c r="C43" s="383"/>
      <c r="D43" s="383"/>
      <c r="E43" s="383"/>
      <c r="F43" s="383"/>
      <c r="G43" s="383"/>
      <c r="H43" s="383"/>
      <c r="I43" s="383"/>
      <c r="J43" s="383"/>
      <c r="K43" s="288"/>
    </row>
    <row r="44" spans="1:11" s="17" customFormat="1" ht="12.75" customHeight="1" x14ac:dyDescent="0.2">
      <c r="A44" s="1267" t="s">
        <v>271</v>
      </c>
      <c r="B44" s="1262">
        <v>2012</v>
      </c>
      <c r="C44" s="1262"/>
      <c r="D44" s="1263"/>
      <c r="E44" s="1263"/>
      <c r="F44" s="1263"/>
      <c r="G44" s="395"/>
      <c r="H44" s="1262">
        <v>2013</v>
      </c>
      <c r="I44" s="1263"/>
      <c r="J44" s="1263"/>
      <c r="K44" s="27"/>
    </row>
    <row r="45" spans="1:11" s="285" customFormat="1" ht="12.75" customHeight="1" x14ac:dyDescent="0.2">
      <c r="A45" s="1268"/>
      <c r="B45" s="445" t="s">
        <v>58</v>
      </c>
      <c r="C45" s="445"/>
      <c r="D45" s="445" t="s">
        <v>59</v>
      </c>
      <c r="E45" s="445" t="s">
        <v>35</v>
      </c>
      <c r="F45" s="439" t="s">
        <v>141</v>
      </c>
      <c r="G45" s="400"/>
      <c r="H45" s="445" t="s">
        <v>58</v>
      </c>
      <c r="I45" s="445" t="s">
        <v>59</v>
      </c>
      <c r="J45" s="445" t="s">
        <v>35</v>
      </c>
      <c r="K45" s="280"/>
    </row>
    <row r="46" spans="1:11" s="356" customFormat="1" ht="12.75" customHeight="1" x14ac:dyDescent="0.2">
      <c r="A46" s="258" t="s">
        <v>207</v>
      </c>
      <c r="B46" s="1003">
        <v>8.5800000000000001E-2</v>
      </c>
      <c r="C46" s="1003"/>
      <c r="D46" s="1003">
        <v>7.8700000000000006E-2</v>
      </c>
      <c r="E46" s="1004">
        <v>7.8169235856325972E-2</v>
      </c>
      <c r="F46" s="1003">
        <v>8.5314684638030686E-2</v>
      </c>
      <c r="G46" s="984"/>
      <c r="H46" s="1003">
        <v>8.1825996373653717E-2</v>
      </c>
      <c r="I46" s="1003">
        <v>7.776099511328298E-2</v>
      </c>
      <c r="J46" s="1008">
        <v>9.2801157602797543E-2</v>
      </c>
      <c r="K46" s="354"/>
    </row>
    <row r="47" spans="1:11" s="356" customFormat="1" ht="12.75" customHeight="1" x14ac:dyDescent="0.2">
      <c r="A47" s="258" t="s">
        <v>108</v>
      </c>
      <c r="B47" s="1003">
        <v>7.0999999999999994E-2</v>
      </c>
      <c r="C47" s="1003"/>
      <c r="D47" s="1003">
        <v>6.8400000000000002E-2</v>
      </c>
      <c r="E47" s="1004">
        <v>7.40347484348053E-2</v>
      </c>
      <c r="F47" s="1003">
        <v>7.2977590630662989E-2</v>
      </c>
      <c r="G47" s="984"/>
      <c r="H47" s="1003">
        <v>4.3888644612778915E-2</v>
      </c>
      <c r="I47" s="1003">
        <v>5.8851478305941299E-2</v>
      </c>
      <c r="J47" s="1008">
        <v>6.7845810151258595E-2</v>
      </c>
      <c r="K47" s="354"/>
    </row>
    <row r="48" spans="1:11" s="15" customFormat="1" ht="12.75" customHeight="1" x14ac:dyDescent="0.2">
      <c r="A48" s="194" t="s">
        <v>109</v>
      </c>
      <c r="B48" s="225">
        <v>0.1401</v>
      </c>
      <c r="C48" s="225"/>
      <c r="D48" s="225">
        <v>0.1384</v>
      </c>
      <c r="E48" s="225">
        <v>0.14195376903524323</v>
      </c>
      <c r="F48" s="226">
        <v>0.14561077687384266</v>
      </c>
      <c r="G48" s="227"/>
      <c r="H48" s="225">
        <v>0.13729572795360814</v>
      </c>
      <c r="I48" s="225">
        <v>0.14178795503041497</v>
      </c>
      <c r="J48" s="477">
        <v>0.14525069286974049</v>
      </c>
      <c r="K48" s="27"/>
    </row>
    <row r="49" spans="1:11" s="15" customFormat="1" ht="12.75" customHeight="1" x14ac:dyDescent="0.2">
      <c r="A49" s="194" t="s">
        <v>43</v>
      </c>
      <c r="B49" s="225">
        <v>-0.1082</v>
      </c>
      <c r="C49" s="225"/>
      <c r="D49" s="225">
        <v>-0.1047</v>
      </c>
      <c r="E49" s="225">
        <v>-8.3548415302326234E-2</v>
      </c>
      <c r="F49" s="226">
        <v>-8.9726720024965692E-2</v>
      </c>
      <c r="G49" s="227"/>
      <c r="H49" s="225">
        <v>-0.15638282280521765</v>
      </c>
      <c r="I49" s="225">
        <v>-0.11587493290391841</v>
      </c>
      <c r="J49" s="477">
        <v>-9.4926928341207112E-2</v>
      </c>
      <c r="K49" s="27"/>
    </row>
    <row r="50" spans="1:11" s="724" customFormat="1" ht="12.75" customHeight="1" x14ac:dyDescent="0.2">
      <c r="A50" s="262" t="s">
        <v>24</v>
      </c>
      <c r="B50" s="1005">
        <v>7.8100000000000003E-2</v>
      </c>
      <c r="C50" s="1005"/>
      <c r="D50" s="1005">
        <v>0.12970000000000001</v>
      </c>
      <c r="E50" s="1006">
        <v>0.1494687669143846</v>
      </c>
      <c r="F50" s="1005">
        <v>0.14091580042588445</v>
      </c>
      <c r="G50" s="988"/>
      <c r="H50" s="1005">
        <v>4.8323645941969764E-2</v>
      </c>
      <c r="I50" s="1005">
        <v>-2.9258098223615466E-3</v>
      </c>
      <c r="J50" s="1009">
        <v>3.3627574611181169E-3</v>
      </c>
      <c r="K50" s="800"/>
    </row>
    <row r="51" spans="1:11" s="351" customFormat="1" ht="12.75" customHeight="1" thickBot="1" x14ac:dyDescent="0.25">
      <c r="A51" s="338" t="s">
        <v>101</v>
      </c>
      <c r="B51" s="348">
        <v>7.7399999999999997E-2</v>
      </c>
      <c r="C51" s="348"/>
      <c r="D51" s="348">
        <v>7.6200000000000004E-2</v>
      </c>
      <c r="E51" s="349">
        <v>7.9930915371822217E-2</v>
      </c>
      <c r="F51" s="349">
        <v>8.2187516026248505E-2</v>
      </c>
      <c r="G51" s="348"/>
      <c r="H51" s="348">
        <v>6.1630654105037923E-2</v>
      </c>
      <c r="I51" s="348">
        <v>6.3168875683429118E-2</v>
      </c>
      <c r="J51" s="1206">
        <v>7.5780821234346152E-2</v>
      </c>
      <c r="K51" s="350"/>
    </row>
    <row r="52" spans="1:11" ht="4.5" customHeight="1" x14ac:dyDescent="0.2">
      <c r="A52" s="202"/>
      <c r="B52" s="201"/>
      <c r="C52" s="201"/>
      <c r="D52" s="201"/>
      <c r="E52" s="201"/>
      <c r="F52" s="201"/>
      <c r="G52" s="201"/>
      <c r="H52" s="201"/>
      <c r="I52" s="201"/>
      <c r="J52" s="201"/>
      <c r="K52" s="27"/>
    </row>
    <row r="53" spans="1:11" ht="12.75" customHeight="1" x14ac:dyDescent="0.2">
      <c r="A53" s="1244" t="s">
        <v>27</v>
      </c>
      <c r="B53" s="1270"/>
      <c r="C53" s="1270"/>
      <c r="D53" s="1270"/>
      <c r="E53" s="1270"/>
      <c r="F53" s="1270"/>
      <c r="G53" s="1270"/>
      <c r="H53" s="1270"/>
      <c r="I53" s="1270"/>
      <c r="J53" s="1270"/>
      <c r="K53" s="27"/>
    </row>
    <row r="54" spans="1:11" ht="12.75" customHeight="1" x14ac:dyDescent="0.2">
      <c r="A54" s="1226" t="s">
        <v>283</v>
      </c>
      <c r="B54" s="1227"/>
      <c r="C54" s="1227"/>
      <c r="D54" s="1227"/>
      <c r="E54" s="1227"/>
      <c r="F54" s="1227"/>
      <c r="G54" s="1227"/>
      <c r="H54" s="1227"/>
      <c r="I54" s="1227"/>
      <c r="J54" s="1227"/>
      <c r="K54" s="27"/>
    </row>
    <row r="55" spans="1:11" ht="13.5" customHeight="1" x14ac:dyDescent="0.2">
      <c r="A55" s="1244" t="s">
        <v>290</v>
      </c>
      <c r="B55" s="1244"/>
      <c r="C55" s="1244"/>
      <c r="D55" s="1244"/>
      <c r="E55" s="1245"/>
      <c r="F55" s="1245"/>
      <c r="G55" s="1245"/>
      <c r="H55" s="1245"/>
      <c r="I55" s="1245"/>
      <c r="J55" s="1246"/>
      <c r="K55" s="131"/>
    </row>
    <row r="56" spans="1:11" ht="11.25" customHeight="1" x14ac:dyDescent="0.2">
      <c r="A56" s="161"/>
      <c r="B56" s="161"/>
      <c r="C56" s="506"/>
      <c r="D56" s="161"/>
      <c r="E56" s="161"/>
      <c r="F56" s="161"/>
      <c r="G56" s="161"/>
      <c r="H56" s="161"/>
      <c r="I56" s="161"/>
      <c r="J56" s="161"/>
      <c r="K56" s="27"/>
    </row>
    <row r="57" spans="1:11" ht="11.25" customHeight="1" x14ac:dyDescent="0.2">
      <c r="A57" s="161"/>
      <c r="B57" s="161"/>
      <c r="C57" s="506"/>
      <c r="D57" s="161"/>
      <c r="E57" s="161"/>
      <c r="F57" s="161"/>
      <c r="G57" s="161"/>
      <c r="H57" s="161"/>
      <c r="I57" s="161"/>
      <c r="J57" s="161"/>
      <c r="K57" s="27"/>
    </row>
    <row r="58" spans="1:11" ht="11.25" customHeight="1" x14ac:dyDescent="0.2">
      <c r="A58" s="161"/>
      <c r="B58" s="161"/>
      <c r="C58" s="506"/>
      <c r="D58" s="161"/>
      <c r="E58" s="161"/>
      <c r="F58" s="161"/>
      <c r="G58" s="161"/>
      <c r="H58" s="161"/>
      <c r="I58" s="161"/>
      <c r="J58" s="161"/>
      <c r="K58" s="27"/>
    </row>
    <row r="59" spans="1:11" ht="11.25" customHeight="1" x14ac:dyDescent="0.2">
      <c r="A59" s="161"/>
      <c r="B59" s="161"/>
      <c r="C59" s="506"/>
      <c r="D59" s="161"/>
      <c r="E59" s="161"/>
      <c r="F59" s="161"/>
      <c r="G59" s="161"/>
      <c r="H59" s="161"/>
      <c r="I59" s="161"/>
      <c r="J59" s="161"/>
      <c r="K59" s="27"/>
    </row>
    <row r="60" spans="1:11" ht="11.25" customHeight="1" x14ac:dyDescent="0.2">
      <c r="A60" s="161"/>
      <c r="B60" s="161"/>
      <c r="C60" s="506"/>
      <c r="D60" s="161"/>
      <c r="E60" s="161"/>
      <c r="F60" s="161"/>
      <c r="G60" s="161"/>
      <c r="H60" s="161"/>
      <c r="I60" s="161"/>
      <c r="J60" s="161"/>
      <c r="K60" s="27"/>
    </row>
    <row r="61" spans="1:11" ht="11.25" customHeight="1" x14ac:dyDescent="0.2">
      <c r="A61" s="161"/>
      <c r="B61" s="161"/>
      <c r="C61" s="506"/>
      <c r="D61" s="161"/>
      <c r="E61" s="161"/>
      <c r="F61" s="161"/>
      <c r="G61" s="161"/>
      <c r="H61" s="161"/>
      <c r="I61" s="161"/>
      <c r="J61" s="161"/>
      <c r="K61" s="27"/>
    </row>
    <row r="62" spans="1:11" ht="11.25" customHeight="1" x14ac:dyDescent="0.2">
      <c r="A62" s="161"/>
      <c r="B62" s="161"/>
      <c r="C62" s="506"/>
      <c r="D62" s="161"/>
      <c r="E62" s="161"/>
      <c r="F62" s="161"/>
      <c r="G62" s="161"/>
      <c r="H62" s="161"/>
      <c r="I62" s="161"/>
      <c r="J62" s="161"/>
      <c r="K62" s="27"/>
    </row>
    <row r="63" spans="1:11" ht="11.25" customHeight="1" x14ac:dyDescent="0.2">
      <c r="K63" s="27"/>
    </row>
    <row r="64" spans="1:11" ht="11.25" customHeight="1" x14ac:dyDescent="0.2">
      <c r="K64" s="27"/>
    </row>
    <row r="65" spans="11:11" ht="11.25" customHeight="1" x14ac:dyDescent="0.2">
      <c r="K65" s="26"/>
    </row>
    <row r="66" spans="11:11" ht="11.25" customHeight="1" x14ac:dyDescent="0.2">
      <c r="K66" s="26"/>
    </row>
    <row r="67" spans="11:11" ht="11.25" customHeight="1" x14ac:dyDescent="0.2">
      <c r="K67" s="26"/>
    </row>
    <row r="68" spans="11:11" ht="11.25" customHeight="1" x14ac:dyDescent="0.2">
      <c r="K68" s="27"/>
    </row>
    <row r="69" spans="11:11" ht="11.25" customHeight="1" x14ac:dyDescent="0.2">
      <c r="K69" s="27"/>
    </row>
    <row r="70" spans="11:11" ht="11.25" customHeight="1" x14ac:dyDescent="0.2">
      <c r="K70" s="27"/>
    </row>
  </sheetData>
  <mergeCells count="15">
    <mergeCell ref="A33:I33"/>
    <mergeCell ref="A55:J55"/>
    <mergeCell ref="A35:A36"/>
    <mergeCell ref="B35:F35"/>
    <mergeCell ref="B44:F44"/>
    <mergeCell ref="A54:J54"/>
    <mergeCell ref="A44:A45"/>
    <mergeCell ref="A53:J53"/>
    <mergeCell ref="H35:J35"/>
    <mergeCell ref="H44:J44"/>
    <mergeCell ref="A1:J1"/>
    <mergeCell ref="B3:F3"/>
    <mergeCell ref="B18:F18"/>
    <mergeCell ref="H3:J3"/>
    <mergeCell ref="H18:J18"/>
  </mergeCells>
  <phoneticPr fontId="4" type="noConversion"/>
  <pageMargins left="0.55118110236220474" right="0.47244094488188981" top="0.55118110236220474" bottom="0.51181102362204722" header="0" footer="0.27559055118110237"/>
  <pageSetup paperSize="9" scale="74" orientation="portrait" cellComments="asDisplayed" r:id="rId1"/>
  <headerFooter alignWithMargins="0">
    <oddHeader xml:space="preserve">&amp;C&amp;"Arial,Bold"&amp;14
</oddHeader>
    <oddFooter>&amp;L&amp;9&amp;K01+022Ericsson Third Quarter Report 2013&amp;R&amp;K01+022&amp;P</oddFooter>
  </headerFooter>
  <legacyDrawingHF r:id="rId2"/>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8"/>
    <pageSetUpPr fitToPage="1"/>
  </sheetPr>
  <dimension ref="A1:AP52"/>
  <sheetViews>
    <sheetView showGridLines="0" view="pageBreakPreview" zoomScaleSheetLayoutView="100" workbookViewId="0">
      <pane xSplit="1" ySplit="4" topLeftCell="B5" activePane="bottomRight" state="frozen"/>
      <selection sqref="A1:XFD1048576"/>
      <selection pane="topRight" sqref="A1:XFD1048576"/>
      <selection pane="bottomLeft" sqref="A1:XFD1048576"/>
      <selection pane="bottomRight" activeCell="N7" sqref="N7"/>
    </sheetView>
  </sheetViews>
  <sheetFormatPr defaultColWidth="8.85546875" defaultRowHeight="11.25" customHeight="1" x14ac:dyDescent="0.2"/>
  <cols>
    <col min="1" max="1" width="39.42578125" style="131" customWidth="1"/>
    <col min="2" max="3" width="9.7109375" style="131" customWidth="1"/>
    <col min="4" max="4" width="9.7109375" style="172" customWidth="1"/>
    <col min="5" max="5" width="9.7109375" style="131" customWidth="1"/>
    <col min="6" max="6" width="2.28515625" style="131" customWidth="1"/>
    <col min="7" max="8" width="9.7109375" style="131" customWidth="1"/>
    <col min="9" max="9" width="9.7109375" style="172" customWidth="1"/>
    <col min="10" max="10" width="4.140625" style="131" customWidth="1"/>
    <col min="11" max="11" width="4.140625" style="153" customWidth="1"/>
    <col min="12" max="12" width="4.140625" style="6" customWidth="1" collapsed="1"/>
    <col min="13" max="41" width="4.140625" style="6" customWidth="1"/>
    <col min="42" max="16384" width="8.85546875" style="6"/>
  </cols>
  <sheetData>
    <row r="1" spans="1:11" ht="12.75" customHeight="1" x14ac:dyDescent="0.2">
      <c r="A1" s="1241" t="s">
        <v>19</v>
      </c>
      <c r="B1" s="1241"/>
      <c r="C1" s="1241"/>
      <c r="D1" s="1241"/>
      <c r="E1" s="1241"/>
      <c r="F1" s="1241"/>
      <c r="G1" s="1241"/>
      <c r="H1" s="1241"/>
      <c r="I1" s="1241"/>
    </row>
    <row r="2" spans="1:11" s="286" customFormat="1" ht="4.5" customHeight="1" thickBot="1" x14ac:dyDescent="0.25">
      <c r="A2" s="204"/>
      <c r="B2" s="163"/>
      <c r="C2" s="163"/>
      <c r="D2" s="207"/>
      <c r="E2" s="163"/>
      <c r="F2" s="163"/>
      <c r="G2" s="163"/>
      <c r="H2" s="163"/>
      <c r="I2" s="207"/>
      <c r="J2" s="176"/>
      <c r="K2" s="283"/>
    </row>
    <row r="3" spans="1:11" s="17" customFormat="1" ht="12.75" customHeight="1" x14ac:dyDescent="0.2">
      <c r="A3" s="448"/>
      <c r="B3" s="1271">
        <v>2012</v>
      </c>
      <c r="C3" s="1271"/>
      <c r="D3" s="1271"/>
      <c r="E3" s="1271"/>
      <c r="F3" s="453"/>
      <c r="G3" s="1271">
        <v>2013</v>
      </c>
      <c r="H3" s="1271"/>
      <c r="I3" s="1271"/>
      <c r="J3" s="134"/>
      <c r="K3" s="154"/>
    </row>
    <row r="4" spans="1:11" s="285" customFormat="1" ht="12.75" customHeight="1" x14ac:dyDescent="0.2">
      <c r="A4" s="428" t="s">
        <v>135</v>
      </c>
      <c r="B4" s="439" t="s">
        <v>160</v>
      </c>
      <c r="C4" s="439" t="s">
        <v>159</v>
      </c>
      <c r="D4" s="439" t="s">
        <v>158</v>
      </c>
      <c r="E4" s="439" t="s">
        <v>157</v>
      </c>
      <c r="F4" s="454"/>
      <c r="G4" s="439" t="s">
        <v>160</v>
      </c>
      <c r="H4" s="439" t="s">
        <v>159</v>
      </c>
      <c r="I4" s="439" t="s">
        <v>158</v>
      </c>
      <c r="J4" s="264"/>
      <c r="K4" s="281"/>
    </row>
    <row r="5" spans="1:11" s="356" customFormat="1" ht="12.75" customHeight="1" x14ac:dyDescent="0.2">
      <c r="A5" s="391" t="s">
        <v>134</v>
      </c>
      <c r="B5" s="793">
        <v>12775</v>
      </c>
      <c r="C5" s="793">
        <v>12987</v>
      </c>
      <c r="D5" s="802">
        <v>14037</v>
      </c>
      <c r="E5" s="793">
        <v>16950</v>
      </c>
      <c r="F5" s="359"/>
      <c r="G5" s="793">
        <v>15773</v>
      </c>
      <c r="H5" s="793">
        <v>15341</v>
      </c>
      <c r="I5" s="810">
        <v>14453</v>
      </c>
      <c r="J5" s="359"/>
      <c r="K5" s="360"/>
    </row>
    <row r="6" spans="1:11" s="356" customFormat="1" ht="12.75" customHeight="1" x14ac:dyDescent="0.2">
      <c r="A6" s="258" t="s">
        <v>133</v>
      </c>
      <c r="B6" s="793">
        <v>4822</v>
      </c>
      <c r="C6" s="793">
        <v>5243</v>
      </c>
      <c r="D6" s="802">
        <v>5424</v>
      </c>
      <c r="E6" s="793">
        <v>6517</v>
      </c>
      <c r="F6" s="359"/>
      <c r="G6" s="793">
        <v>4374</v>
      </c>
      <c r="H6" s="793">
        <v>5565</v>
      </c>
      <c r="I6" s="810">
        <v>5294</v>
      </c>
      <c r="J6" s="359"/>
      <c r="K6" s="360"/>
    </row>
    <row r="7" spans="1:11" s="356" customFormat="1" ht="13.5" customHeight="1" x14ac:dyDescent="0.2">
      <c r="A7" s="258" t="s">
        <v>36</v>
      </c>
      <c r="B7" s="793">
        <v>2292</v>
      </c>
      <c r="C7" s="793">
        <v>3358</v>
      </c>
      <c r="D7" s="802">
        <v>2697</v>
      </c>
      <c r="E7" s="793">
        <v>2998</v>
      </c>
      <c r="F7" s="359"/>
      <c r="G7" s="793">
        <v>2283</v>
      </c>
      <c r="H7" s="793">
        <v>2708</v>
      </c>
      <c r="I7" s="810">
        <v>2949</v>
      </c>
      <c r="J7" s="359"/>
      <c r="K7" s="360"/>
    </row>
    <row r="8" spans="1:11" s="356" customFormat="1" ht="13.5" customHeight="1" x14ac:dyDescent="0.2">
      <c r="A8" s="391" t="s">
        <v>37</v>
      </c>
      <c r="B8" s="793">
        <v>4306</v>
      </c>
      <c r="C8" s="793">
        <v>4094</v>
      </c>
      <c r="D8" s="802">
        <v>3630</v>
      </c>
      <c r="E8" s="793">
        <v>5448</v>
      </c>
      <c r="F8" s="359"/>
      <c r="G8" s="793">
        <v>4349</v>
      </c>
      <c r="H8" s="793">
        <v>4522</v>
      </c>
      <c r="I8" s="810">
        <v>4399</v>
      </c>
      <c r="J8" s="359"/>
      <c r="K8" s="360"/>
    </row>
    <row r="9" spans="1:11" s="356" customFormat="1" ht="13.5" customHeight="1" x14ac:dyDescent="0.2">
      <c r="A9" s="391" t="s">
        <v>18</v>
      </c>
      <c r="B9" s="793">
        <v>4620</v>
      </c>
      <c r="C9" s="793">
        <v>6214</v>
      </c>
      <c r="D9" s="802">
        <v>5401</v>
      </c>
      <c r="E9" s="793">
        <v>7064</v>
      </c>
      <c r="F9" s="359"/>
      <c r="G9" s="793">
        <v>5271</v>
      </c>
      <c r="H9" s="793">
        <v>6159</v>
      </c>
      <c r="I9" s="810">
        <v>5659</v>
      </c>
      <c r="J9" s="359"/>
      <c r="K9" s="360"/>
    </row>
    <row r="10" spans="1:11" s="356" customFormat="1" ht="12.75" customHeight="1" x14ac:dyDescent="0.2">
      <c r="A10" s="258" t="s">
        <v>107</v>
      </c>
      <c r="B10" s="793">
        <v>3157</v>
      </c>
      <c r="C10" s="793">
        <v>3701</v>
      </c>
      <c r="D10" s="802">
        <v>3637</v>
      </c>
      <c r="E10" s="793">
        <v>5061</v>
      </c>
      <c r="F10" s="359"/>
      <c r="G10" s="793">
        <v>3160</v>
      </c>
      <c r="H10" s="793">
        <v>3978</v>
      </c>
      <c r="I10" s="810">
        <v>4386</v>
      </c>
      <c r="J10" s="359"/>
      <c r="K10" s="360"/>
    </row>
    <row r="11" spans="1:11" s="356" customFormat="1" ht="12.75" customHeight="1" x14ac:dyDescent="0.2">
      <c r="A11" s="391" t="s">
        <v>106</v>
      </c>
      <c r="B11" s="793">
        <v>2200</v>
      </c>
      <c r="C11" s="793">
        <v>2791</v>
      </c>
      <c r="D11" s="802">
        <v>2800</v>
      </c>
      <c r="E11" s="793">
        <v>3558</v>
      </c>
      <c r="F11" s="359"/>
      <c r="G11" s="793">
        <v>2131</v>
      </c>
      <c r="H11" s="793">
        <v>2653</v>
      </c>
      <c r="I11" s="810">
        <v>2693</v>
      </c>
      <c r="J11" s="359"/>
      <c r="K11" s="360"/>
    </row>
    <row r="12" spans="1:11" s="356" customFormat="1" ht="12.75" customHeight="1" x14ac:dyDescent="0.2">
      <c r="A12" s="391" t="s">
        <v>223</v>
      </c>
      <c r="B12" s="793">
        <v>1421</v>
      </c>
      <c r="C12" s="793">
        <v>1700</v>
      </c>
      <c r="D12" s="802">
        <v>1737</v>
      </c>
      <c r="E12" s="793">
        <v>1602</v>
      </c>
      <c r="F12" s="359"/>
      <c r="G12" s="793">
        <v>1606</v>
      </c>
      <c r="H12" s="793">
        <v>1279</v>
      </c>
      <c r="I12" s="810">
        <v>1280</v>
      </c>
      <c r="J12" s="359"/>
      <c r="K12" s="360"/>
    </row>
    <row r="13" spans="1:11" s="356" customFormat="1" ht="12.75" customHeight="1" x14ac:dyDescent="0.2">
      <c r="A13" s="258" t="s">
        <v>0</v>
      </c>
      <c r="B13" s="793">
        <v>9154</v>
      </c>
      <c r="C13" s="793">
        <v>8423</v>
      </c>
      <c r="D13" s="802">
        <v>8373</v>
      </c>
      <c r="E13" s="793">
        <v>10246</v>
      </c>
      <c r="F13" s="359"/>
      <c r="G13" s="793">
        <v>6054</v>
      </c>
      <c r="H13" s="793">
        <v>6642</v>
      </c>
      <c r="I13" s="810">
        <v>6053</v>
      </c>
      <c r="J13" s="359"/>
      <c r="K13" s="360"/>
    </row>
    <row r="14" spans="1:11" s="356" customFormat="1" ht="12.75" customHeight="1" x14ac:dyDescent="0.2">
      <c r="A14" s="258" t="s">
        <v>110</v>
      </c>
      <c r="B14" s="793">
        <v>3374</v>
      </c>
      <c r="C14" s="793">
        <v>3674</v>
      </c>
      <c r="D14" s="802">
        <v>3505</v>
      </c>
      <c r="E14" s="793">
        <v>4515</v>
      </c>
      <c r="F14" s="359"/>
      <c r="G14" s="793">
        <v>4129</v>
      </c>
      <c r="H14" s="793">
        <v>3758</v>
      </c>
      <c r="I14" s="810">
        <v>3617</v>
      </c>
      <c r="J14" s="359"/>
      <c r="K14" s="360"/>
    </row>
    <row r="15" spans="1:11" s="724" customFormat="1" ht="13.5" customHeight="1" x14ac:dyDescent="0.2">
      <c r="A15" s="262" t="s">
        <v>38</v>
      </c>
      <c r="B15" s="797">
        <v>2853</v>
      </c>
      <c r="C15" s="797">
        <v>3134</v>
      </c>
      <c r="D15" s="798">
        <v>3309</v>
      </c>
      <c r="E15" s="797">
        <v>2977</v>
      </c>
      <c r="F15" s="799"/>
      <c r="G15" s="797">
        <v>2902</v>
      </c>
      <c r="H15" s="797">
        <v>2726</v>
      </c>
      <c r="I15" s="1196">
        <v>2198</v>
      </c>
      <c r="J15" s="799"/>
      <c r="K15" s="833"/>
    </row>
    <row r="16" spans="1:11" s="379" customFormat="1" ht="12.75" customHeight="1" x14ac:dyDescent="0.2">
      <c r="A16" s="375" t="s">
        <v>132</v>
      </c>
      <c r="B16" s="377">
        <v>50974</v>
      </c>
      <c r="C16" s="377">
        <v>55319</v>
      </c>
      <c r="D16" s="1007">
        <v>54550</v>
      </c>
      <c r="E16" s="377">
        <v>66936</v>
      </c>
      <c r="F16" s="378"/>
      <c r="G16" s="377">
        <v>52032</v>
      </c>
      <c r="H16" s="377">
        <v>55331</v>
      </c>
      <c r="I16" s="1207">
        <v>52981</v>
      </c>
      <c r="J16" s="378"/>
      <c r="K16" s="346"/>
    </row>
    <row r="17" spans="1:11" s="489" customFormat="1" ht="13.5" customHeight="1" x14ac:dyDescent="0.2">
      <c r="A17" s="485" t="s">
        <v>303</v>
      </c>
      <c r="B17" s="486">
        <v>834</v>
      </c>
      <c r="C17" s="486">
        <v>1282</v>
      </c>
      <c r="D17" s="487">
        <v>1649</v>
      </c>
      <c r="E17" s="486">
        <v>1268</v>
      </c>
      <c r="F17" s="488"/>
      <c r="G17" s="486">
        <v>1020</v>
      </c>
      <c r="H17" s="486">
        <v>1276</v>
      </c>
      <c r="I17" s="1208">
        <v>798</v>
      </c>
      <c r="J17" s="488"/>
      <c r="K17" s="360"/>
    </row>
    <row r="18" spans="1:11" s="495" customFormat="1" ht="13.5" customHeight="1" thickBot="1" x14ac:dyDescent="0.25">
      <c r="A18" s="490" t="s">
        <v>304</v>
      </c>
      <c r="B18" s="491">
        <v>9502</v>
      </c>
      <c r="C18" s="491">
        <v>11201</v>
      </c>
      <c r="D18" s="491">
        <v>10604</v>
      </c>
      <c r="E18" s="491">
        <v>12923</v>
      </c>
      <c r="F18" s="492"/>
      <c r="G18" s="491">
        <v>9782</v>
      </c>
      <c r="H18" s="491">
        <v>10816</v>
      </c>
      <c r="I18" s="493">
        <v>10111</v>
      </c>
      <c r="J18" s="492"/>
      <c r="K18" s="494"/>
    </row>
    <row r="19" spans="1:11" s="286" customFormat="1" ht="4.5" customHeight="1" thickBot="1" x14ac:dyDescent="0.25">
      <c r="A19" s="174"/>
      <c r="B19" s="223"/>
      <c r="C19" s="223"/>
      <c r="D19" s="207"/>
      <c r="E19" s="176"/>
      <c r="F19" s="176"/>
      <c r="G19" s="223"/>
      <c r="H19" s="223"/>
      <c r="I19" s="207"/>
      <c r="J19" s="176"/>
      <c r="K19" s="283"/>
    </row>
    <row r="20" spans="1:11" s="11" customFormat="1" ht="12.75" customHeight="1" x14ac:dyDescent="0.2">
      <c r="A20" s="448"/>
      <c r="B20" s="1271">
        <v>2012</v>
      </c>
      <c r="C20" s="1271"/>
      <c r="D20" s="1271"/>
      <c r="E20" s="1271"/>
      <c r="F20" s="453"/>
      <c r="G20" s="1271">
        <v>2013</v>
      </c>
      <c r="H20" s="1271"/>
      <c r="I20" s="1271"/>
      <c r="J20" s="134"/>
      <c r="K20" s="153"/>
    </row>
    <row r="21" spans="1:11" s="267" customFormat="1" ht="12.75" customHeight="1" x14ac:dyDescent="0.2">
      <c r="A21" s="428" t="s">
        <v>136</v>
      </c>
      <c r="B21" s="439" t="s">
        <v>160</v>
      </c>
      <c r="C21" s="439" t="s">
        <v>159</v>
      </c>
      <c r="D21" s="439" t="s">
        <v>158</v>
      </c>
      <c r="E21" s="439" t="s">
        <v>157</v>
      </c>
      <c r="F21" s="454"/>
      <c r="G21" s="439" t="s">
        <v>160</v>
      </c>
      <c r="H21" s="439" t="s">
        <v>159</v>
      </c>
      <c r="I21" s="439" t="s">
        <v>158</v>
      </c>
      <c r="J21" s="264"/>
      <c r="K21" s="281"/>
    </row>
    <row r="22" spans="1:11" s="356" customFormat="1" ht="12.75" customHeight="1" x14ac:dyDescent="0.2">
      <c r="A22" s="391" t="s">
        <v>134</v>
      </c>
      <c r="B22" s="1004">
        <v>0.14031955726144774</v>
      </c>
      <c r="C22" s="1004">
        <v>1.659491193737761E-2</v>
      </c>
      <c r="D22" s="1004">
        <v>8.0850080850080941E-2</v>
      </c>
      <c r="E22" s="1004">
        <v>0.20752297499465699</v>
      </c>
      <c r="F22" s="359"/>
      <c r="G22" s="1004">
        <v>-6.9439528023598873E-2</v>
      </c>
      <c r="H22" s="1004">
        <v>-2.738857541368156E-2</v>
      </c>
      <c r="I22" s="1008">
        <v>-5.7884101427547074E-2</v>
      </c>
      <c r="J22" s="359"/>
      <c r="K22" s="360"/>
    </row>
    <row r="23" spans="1:11" s="356" customFormat="1" ht="12.75" customHeight="1" x14ac:dyDescent="0.2">
      <c r="A23" s="258" t="s">
        <v>133</v>
      </c>
      <c r="B23" s="1004">
        <v>-0.31388730791121233</v>
      </c>
      <c r="C23" s="1004">
        <v>8.7308170883450886E-2</v>
      </c>
      <c r="D23" s="1004">
        <v>3.4522220102994439E-2</v>
      </c>
      <c r="E23" s="1004">
        <v>0.2015117994100295</v>
      </c>
      <c r="F23" s="359"/>
      <c r="G23" s="1004">
        <v>-0.3288322847936167</v>
      </c>
      <c r="H23" s="1004">
        <v>0.27229080932784644</v>
      </c>
      <c r="I23" s="1008">
        <v>-4.8697214734950589E-2</v>
      </c>
      <c r="J23" s="359"/>
      <c r="K23" s="360"/>
    </row>
    <row r="24" spans="1:11" s="356" customFormat="1" ht="13.5" customHeight="1" x14ac:dyDescent="0.2">
      <c r="A24" s="258" t="s">
        <v>36</v>
      </c>
      <c r="B24" s="1004">
        <v>-0.39381116106850045</v>
      </c>
      <c r="C24" s="1004">
        <v>0.4650959860383943</v>
      </c>
      <c r="D24" s="1004">
        <v>-0.19684335914234663</v>
      </c>
      <c r="E24" s="1004">
        <v>0.1116054875787913</v>
      </c>
      <c r="F24" s="359"/>
      <c r="G24" s="1004">
        <v>-0.2384923282188125</v>
      </c>
      <c r="H24" s="1004">
        <v>0.18615856329391156</v>
      </c>
      <c r="I24" s="1008">
        <v>8.8995568685376725E-2</v>
      </c>
      <c r="J24" s="359"/>
      <c r="K24" s="360"/>
    </row>
    <row r="25" spans="1:11" s="356" customFormat="1" ht="13.5" customHeight="1" x14ac:dyDescent="0.2">
      <c r="A25" s="391" t="s">
        <v>37</v>
      </c>
      <c r="B25" s="1004">
        <v>-0.18292220113851987</v>
      </c>
      <c r="C25" s="1004">
        <v>-4.9233627496516497E-2</v>
      </c>
      <c r="D25" s="1004">
        <v>-0.11333659013190034</v>
      </c>
      <c r="E25" s="1004">
        <v>0.50082644628099171</v>
      </c>
      <c r="F25" s="359"/>
      <c r="G25" s="1004">
        <v>-0.20172540381791482</v>
      </c>
      <c r="H25" s="1004">
        <v>3.9779259599908023E-2</v>
      </c>
      <c r="I25" s="1008">
        <v>-2.720035382574082E-2</v>
      </c>
      <c r="J25" s="359"/>
      <c r="K25" s="360"/>
    </row>
    <row r="26" spans="1:11" s="356" customFormat="1" ht="13.5" customHeight="1" x14ac:dyDescent="0.2">
      <c r="A26" s="391" t="s">
        <v>18</v>
      </c>
      <c r="B26" s="1004">
        <v>-0.43932038834951459</v>
      </c>
      <c r="C26" s="983">
        <v>0.34502164502164501</v>
      </c>
      <c r="D26" s="1004">
        <v>-0.13083360154489865</v>
      </c>
      <c r="E26" s="983">
        <v>0.30790594334382515</v>
      </c>
      <c r="F26" s="359"/>
      <c r="G26" s="1004">
        <v>-0.25382219705549269</v>
      </c>
      <c r="H26" s="983">
        <v>0.16846898121798515</v>
      </c>
      <c r="I26" s="1008">
        <v>-8.1182010066569221E-2</v>
      </c>
      <c r="J26" s="359"/>
      <c r="K26" s="360"/>
    </row>
    <row r="27" spans="1:11" s="356" customFormat="1" ht="12.75" customHeight="1" x14ac:dyDescent="0.2">
      <c r="A27" s="258" t="s">
        <v>107</v>
      </c>
      <c r="B27" s="1004">
        <v>-0.39230028873917233</v>
      </c>
      <c r="C27" s="1004">
        <v>0.17231548938866004</v>
      </c>
      <c r="D27" s="1004">
        <v>-1.7292623615239089E-2</v>
      </c>
      <c r="E27" s="1004">
        <v>0.39153148199065169</v>
      </c>
      <c r="F27" s="359"/>
      <c r="G27" s="1004">
        <v>-0.37561746690377396</v>
      </c>
      <c r="H27" s="1004">
        <v>0.25886075949367093</v>
      </c>
      <c r="I27" s="1008">
        <v>0.10256410256410264</v>
      </c>
      <c r="J27" s="359"/>
      <c r="K27" s="360"/>
    </row>
    <row r="28" spans="1:11" s="356" customFormat="1" ht="12.75" customHeight="1" x14ac:dyDescent="0.2">
      <c r="A28" s="391" t="s">
        <v>106</v>
      </c>
      <c r="B28" s="1004">
        <v>-0.3163455562461156</v>
      </c>
      <c r="C28" s="1004">
        <v>0.26863636363636356</v>
      </c>
      <c r="D28" s="1004">
        <v>3.2246506628448302E-3</v>
      </c>
      <c r="E28" s="1004">
        <v>0.27071428571428569</v>
      </c>
      <c r="F28" s="359"/>
      <c r="G28" s="1004">
        <v>-0.40106801573917927</v>
      </c>
      <c r="H28" s="1004">
        <v>0.24495541999061476</v>
      </c>
      <c r="I28" s="1008">
        <v>1.5077271013946403E-2</v>
      </c>
      <c r="J28" s="359"/>
      <c r="K28" s="360"/>
    </row>
    <row r="29" spans="1:11" s="356" customFormat="1" ht="12.75" customHeight="1" x14ac:dyDescent="0.2">
      <c r="A29" s="391" t="s">
        <v>223</v>
      </c>
      <c r="B29" s="1004">
        <v>-6.6360052562417837E-2</v>
      </c>
      <c r="C29" s="1004">
        <v>0.19634060520760022</v>
      </c>
      <c r="D29" s="1004">
        <v>2.1764705882352908E-2</v>
      </c>
      <c r="E29" s="1004">
        <v>-7.7720207253886064E-2</v>
      </c>
      <c r="F29" s="359"/>
      <c r="G29" s="1004">
        <v>2.4968789013732895E-3</v>
      </c>
      <c r="H29" s="1004">
        <v>-0.20361145703611461</v>
      </c>
      <c r="I29" s="1008">
        <v>7.8186082877240715E-4</v>
      </c>
      <c r="J29" s="359"/>
      <c r="K29" s="360"/>
    </row>
    <row r="30" spans="1:11" s="356" customFormat="1" ht="12.75" customHeight="1" x14ac:dyDescent="0.2">
      <c r="A30" s="258" t="s">
        <v>0</v>
      </c>
      <c r="B30" s="1004">
        <v>-0.15933510882542012</v>
      </c>
      <c r="C30" s="1004">
        <v>-7.9855800742844707E-2</v>
      </c>
      <c r="D30" s="1004">
        <v>-5.9361272705686918E-3</v>
      </c>
      <c r="E30" s="1004">
        <v>0.22369521079660815</v>
      </c>
      <c r="F30" s="359"/>
      <c r="G30" s="1004">
        <v>-0.40913527230138591</v>
      </c>
      <c r="H30" s="1004">
        <v>9.7125867195242854E-2</v>
      </c>
      <c r="I30" s="1008">
        <v>-8.86781090033123E-2</v>
      </c>
      <c r="J30" s="359"/>
      <c r="K30" s="360"/>
    </row>
    <row r="31" spans="1:11" s="356" customFormat="1" ht="12.75" customHeight="1" x14ac:dyDescent="0.2">
      <c r="A31" s="258" t="s">
        <v>110</v>
      </c>
      <c r="B31" s="1004">
        <v>-0.15839361436767274</v>
      </c>
      <c r="C31" s="983">
        <v>8.8915234143449817E-2</v>
      </c>
      <c r="D31" s="1004">
        <v>-4.59989112683723E-2</v>
      </c>
      <c r="E31" s="983">
        <v>0.28815977175463625</v>
      </c>
      <c r="F31" s="359"/>
      <c r="G31" s="1004">
        <v>-8.5492801771871574E-2</v>
      </c>
      <c r="H31" s="983">
        <v>-8.9852264470816179E-2</v>
      </c>
      <c r="I31" s="1008">
        <v>-3.7519957424161809E-2</v>
      </c>
      <c r="J31" s="359"/>
      <c r="K31" s="360"/>
    </row>
    <row r="32" spans="1:11" s="724" customFormat="1" ht="13.5" customHeight="1" x14ac:dyDescent="0.2">
      <c r="A32" s="262" t="s">
        <v>38</v>
      </c>
      <c r="B32" s="1006">
        <v>-0.13858695652173914</v>
      </c>
      <c r="C32" s="1006">
        <v>9.8492814581142563E-2</v>
      </c>
      <c r="D32" s="1006">
        <v>5.5839183152520677E-2</v>
      </c>
      <c r="E32" s="1006">
        <v>-0.10033242671501963</v>
      </c>
      <c r="F32" s="799"/>
      <c r="G32" s="1006">
        <v>-2.5193147463889787E-2</v>
      </c>
      <c r="H32" s="1006">
        <v>-6.0647829083390725E-2</v>
      </c>
      <c r="I32" s="1009">
        <v>-0.19369038884812917</v>
      </c>
      <c r="J32" s="799"/>
      <c r="K32" s="833"/>
    </row>
    <row r="33" spans="1:42" s="379" customFormat="1" ht="12.75" customHeight="1" x14ac:dyDescent="0.2">
      <c r="A33" s="375" t="s">
        <v>132</v>
      </c>
      <c r="B33" s="1010">
        <v>-0.19936544834843795</v>
      </c>
      <c r="C33" s="1010">
        <v>8.5239533880017371E-2</v>
      </c>
      <c r="D33" s="1010">
        <v>-1.3901191272438052E-2</v>
      </c>
      <c r="E33" s="1010">
        <v>0.22705774518790101</v>
      </c>
      <c r="F33" s="378"/>
      <c r="G33" s="1010">
        <v>-0.22266045177482974</v>
      </c>
      <c r="H33" s="1010">
        <v>6.3403290282902924E-2</v>
      </c>
      <c r="I33" s="1011">
        <v>-4.2471670492129188E-2</v>
      </c>
      <c r="J33" s="378"/>
      <c r="K33" s="346"/>
    </row>
    <row r="34" spans="1:42" s="489" customFormat="1" ht="13.5" customHeight="1" x14ac:dyDescent="0.2">
      <c r="A34" s="485" t="s">
        <v>303</v>
      </c>
      <c r="B34" s="496">
        <v>-8.1497797356828161E-2</v>
      </c>
      <c r="C34" s="496">
        <v>0.53717026378896882</v>
      </c>
      <c r="D34" s="496">
        <v>0.2862714508580344</v>
      </c>
      <c r="E34" s="496">
        <v>-0.23104912067919947</v>
      </c>
      <c r="F34" s="488"/>
      <c r="G34" s="496">
        <v>-0.19558359621451105</v>
      </c>
      <c r="H34" s="496">
        <v>0.25098039215686274</v>
      </c>
      <c r="I34" s="497">
        <v>-0.37460815047021945</v>
      </c>
      <c r="J34" s="488"/>
      <c r="K34" s="360"/>
    </row>
    <row r="35" spans="1:42" s="495" customFormat="1" ht="13.5" customHeight="1" thickBot="1" x14ac:dyDescent="0.25">
      <c r="A35" s="490" t="s">
        <v>304</v>
      </c>
      <c r="B35" s="498">
        <v>-0.29237414358057789</v>
      </c>
      <c r="C35" s="498">
        <v>0.17880446221848034</v>
      </c>
      <c r="D35" s="498">
        <v>-5.3298812606017321E-2</v>
      </c>
      <c r="E35" s="498">
        <v>0.21869105997736704</v>
      </c>
      <c r="F35" s="492"/>
      <c r="G35" s="498">
        <v>-0.24305501818463204</v>
      </c>
      <c r="H35" s="498">
        <v>0.10570435493764063</v>
      </c>
      <c r="I35" s="499">
        <v>-6.5181213017751483E-2</v>
      </c>
      <c r="J35" s="492"/>
      <c r="K35" s="494"/>
      <c r="AP35" s="495" t="s">
        <v>284</v>
      </c>
    </row>
    <row r="36" spans="1:42" s="286" customFormat="1" ht="4.5" customHeight="1" thickBot="1" x14ac:dyDescent="0.25">
      <c r="A36" s="174"/>
      <c r="B36" s="223"/>
      <c r="C36" s="223"/>
      <c r="D36" s="207"/>
      <c r="E36" s="176"/>
      <c r="F36" s="176"/>
      <c r="G36" s="223"/>
      <c r="H36" s="223"/>
      <c r="I36" s="207"/>
      <c r="J36" s="176"/>
      <c r="K36" s="307"/>
    </row>
    <row r="37" spans="1:42" s="17" customFormat="1" ht="12.75" customHeight="1" x14ac:dyDescent="0.2">
      <c r="A37" s="448"/>
      <c r="B37" s="1271">
        <v>2012</v>
      </c>
      <c r="C37" s="1271"/>
      <c r="D37" s="1271"/>
      <c r="E37" s="1271"/>
      <c r="F37" s="453"/>
      <c r="G37" s="1271">
        <v>2013</v>
      </c>
      <c r="H37" s="1271"/>
      <c r="I37" s="1271"/>
      <c r="J37" s="134"/>
      <c r="K37" s="162"/>
    </row>
    <row r="38" spans="1:42" s="285" customFormat="1" ht="12.75" customHeight="1" x14ac:dyDescent="0.2">
      <c r="A38" s="428" t="s">
        <v>137</v>
      </c>
      <c r="B38" s="439" t="s">
        <v>160</v>
      </c>
      <c r="C38" s="439" t="s">
        <v>159</v>
      </c>
      <c r="D38" s="439" t="s">
        <v>158</v>
      </c>
      <c r="E38" s="439" t="s">
        <v>157</v>
      </c>
      <c r="F38" s="454"/>
      <c r="G38" s="439" t="s">
        <v>160</v>
      </c>
      <c r="H38" s="439" t="s">
        <v>159</v>
      </c>
      <c r="I38" s="439" t="s">
        <v>158</v>
      </c>
      <c r="J38" s="264"/>
      <c r="K38" s="281"/>
    </row>
    <row r="39" spans="1:42" s="356" customFormat="1" ht="12.75" customHeight="1" x14ac:dyDescent="0.2">
      <c r="A39" s="391" t="s">
        <v>134</v>
      </c>
      <c r="B39" s="1004">
        <v>-2.9402826318188691E-2</v>
      </c>
      <c r="C39" s="1004">
        <v>5.3797468354430444E-2</v>
      </c>
      <c r="D39" s="1004">
        <v>0.16046626984126977</v>
      </c>
      <c r="E39" s="1004">
        <v>0.51298759260912252</v>
      </c>
      <c r="F39" s="1012"/>
      <c r="G39" s="1004">
        <v>0.23467710371819961</v>
      </c>
      <c r="H39" s="1004">
        <v>0.18125818125818127</v>
      </c>
      <c r="I39" s="1008">
        <v>2.9635962100163837E-2</v>
      </c>
      <c r="J39" s="359"/>
      <c r="K39" s="360"/>
    </row>
    <row r="40" spans="1:42" s="356" customFormat="1" ht="12.75" customHeight="1" x14ac:dyDescent="0.2">
      <c r="A40" s="258" t="s">
        <v>133</v>
      </c>
      <c r="B40" s="1004">
        <v>0.20099626400996273</v>
      </c>
      <c r="C40" s="1004">
        <v>6.4136391313172281E-2</v>
      </c>
      <c r="D40" s="1004">
        <v>-9.7804391217564901E-2</v>
      </c>
      <c r="E40" s="1004">
        <v>-7.2709163346613592E-2</v>
      </c>
      <c r="F40" s="1012"/>
      <c r="G40" s="1004">
        <v>-9.2907507258399025E-2</v>
      </c>
      <c r="H40" s="1004">
        <v>6.1415220293725037E-2</v>
      </c>
      <c r="I40" s="1008">
        <v>-2.3967551622418926E-2</v>
      </c>
      <c r="J40" s="359"/>
      <c r="K40" s="845"/>
    </row>
    <row r="41" spans="1:42" s="356" customFormat="1" ht="13.5" customHeight="1" x14ac:dyDescent="0.2">
      <c r="A41" s="258" t="s">
        <v>36</v>
      </c>
      <c r="B41" s="1004">
        <v>-0.31887072808320949</v>
      </c>
      <c r="C41" s="1004">
        <v>-0.2623022847100176</v>
      </c>
      <c r="D41" s="1004">
        <v>-0.23532747377374541</v>
      </c>
      <c r="E41" s="1004">
        <v>-0.20708807193864054</v>
      </c>
      <c r="F41" s="1012"/>
      <c r="G41" s="1004">
        <v>-3.9267015706806463E-3</v>
      </c>
      <c r="H41" s="1004">
        <v>-0.19356759976176297</v>
      </c>
      <c r="I41" s="1008">
        <v>9.3437152391546263E-2</v>
      </c>
      <c r="J41" s="359"/>
      <c r="K41" s="845"/>
    </row>
    <row r="42" spans="1:42" s="356" customFormat="1" ht="13.5" customHeight="1" x14ac:dyDescent="0.2">
      <c r="A42" s="391" t="s">
        <v>37</v>
      </c>
      <c r="B42" s="1004">
        <v>-0.10403662089055343</v>
      </c>
      <c r="C42" s="1004">
        <v>-5.7116536158452358E-2</v>
      </c>
      <c r="D42" s="1004">
        <v>-0.21292281006071123</v>
      </c>
      <c r="E42" s="1004">
        <v>3.3776091081593851E-2</v>
      </c>
      <c r="F42" s="1012"/>
      <c r="G42" s="1004">
        <v>9.9860659544821484E-3</v>
      </c>
      <c r="H42" s="1004">
        <v>0.10454323400097709</v>
      </c>
      <c r="I42" s="1008">
        <v>0.21184573002754825</v>
      </c>
      <c r="J42" s="359"/>
      <c r="K42" s="360"/>
    </row>
    <row r="43" spans="1:42" s="356" customFormat="1" ht="13.5" customHeight="1" x14ac:dyDescent="0.2">
      <c r="A43" s="391" t="s">
        <v>18</v>
      </c>
      <c r="B43" s="1004">
        <v>-3.729943738278807E-2</v>
      </c>
      <c r="C43" s="1004">
        <v>0.12105358109327069</v>
      </c>
      <c r="D43" s="1004">
        <v>3.3684210526315761E-2</v>
      </c>
      <c r="E43" s="1004">
        <v>-0.14271844660194177</v>
      </c>
      <c r="F43" s="1012"/>
      <c r="G43" s="1004">
        <v>0.14090909090909087</v>
      </c>
      <c r="H43" s="1004">
        <v>-8.8509816543289599E-3</v>
      </c>
      <c r="I43" s="1008">
        <v>4.7768931679318616E-2</v>
      </c>
      <c r="J43" s="359"/>
      <c r="K43" s="360"/>
    </row>
    <row r="44" spans="1:42" s="356" customFormat="1" ht="12.75" customHeight="1" x14ac:dyDescent="0.2">
      <c r="A44" s="258" t="s">
        <v>107</v>
      </c>
      <c r="B44" s="1004">
        <v>2.833876221498377E-2</v>
      </c>
      <c r="C44" s="1004">
        <v>4.3711223914269626E-2</v>
      </c>
      <c r="D44" s="1004">
        <v>-3.5616438356164126E-3</v>
      </c>
      <c r="E44" s="1004">
        <v>-2.5794032723772897E-2</v>
      </c>
      <c r="F44" s="1012"/>
      <c r="G44" s="1004">
        <v>9.5026924295216197E-4</v>
      </c>
      <c r="H44" s="1004">
        <v>7.4844636584706858E-2</v>
      </c>
      <c r="I44" s="1008">
        <v>0.20593896068188067</v>
      </c>
      <c r="J44" s="359"/>
      <c r="K44" s="360"/>
    </row>
    <row r="45" spans="1:42" s="356" customFormat="1" ht="12.75" customHeight="1" x14ac:dyDescent="0.2">
      <c r="A45" s="391" t="s">
        <v>106</v>
      </c>
      <c r="B45" s="1004">
        <v>-5.4249547920434127E-3</v>
      </c>
      <c r="C45" s="1004">
        <v>0.26061427280939475</v>
      </c>
      <c r="D45" s="1004">
        <v>0.11155220325526005</v>
      </c>
      <c r="E45" s="1004">
        <v>0.10565568676196402</v>
      </c>
      <c r="F45" s="1012"/>
      <c r="G45" s="1004">
        <v>-3.1363636363636371E-2</v>
      </c>
      <c r="H45" s="1004">
        <v>-4.9444643496954543E-2</v>
      </c>
      <c r="I45" s="1008">
        <v>-3.8214285714285756E-2</v>
      </c>
      <c r="J45" s="359"/>
      <c r="K45" s="360"/>
    </row>
    <row r="46" spans="1:42" s="356" customFormat="1" ht="12.75" customHeight="1" x14ac:dyDescent="0.2">
      <c r="A46" s="391" t="s">
        <v>223</v>
      </c>
      <c r="B46" s="1004">
        <v>-0.55159356263805615</v>
      </c>
      <c r="C46" s="1004">
        <v>-0.39242315939957118</v>
      </c>
      <c r="D46" s="1004">
        <v>-0.23581170259568851</v>
      </c>
      <c r="E46" s="1004">
        <v>5.2562417871222067E-2</v>
      </c>
      <c r="F46" s="1012"/>
      <c r="G46" s="1004">
        <v>0.13019000703729766</v>
      </c>
      <c r="H46" s="1004">
        <v>-0.24764705882352944</v>
      </c>
      <c r="I46" s="1008">
        <v>-0.26309729418537708</v>
      </c>
      <c r="J46" s="359"/>
      <c r="K46" s="360"/>
    </row>
    <row r="47" spans="1:42" s="356" customFormat="1" ht="12.75" customHeight="1" x14ac:dyDescent="0.2">
      <c r="A47" s="258" t="s">
        <v>0</v>
      </c>
      <c r="B47" s="1004">
        <v>6.034982045638837E-2</v>
      </c>
      <c r="C47" s="1004">
        <v>-6.6703601108033195E-2</v>
      </c>
      <c r="D47" s="1004">
        <v>-0.13340923204305521</v>
      </c>
      <c r="E47" s="1004">
        <v>-5.9050417852879011E-2</v>
      </c>
      <c r="F47" s="1012"/>
      <c r="G47" s="1004">
        <v>-0.33864977059209089</v>
      </c>
      <c r="H47" s="1004">
        <v>-0.21144485337765639</v>
      </c>
      <c r="I47" s="1008">
        <v>-0.27708109399259528</v>
      </c>
      <c r="J47" s="359"/>
      <c r="K47" s="360"/>
    </row>
    <row r="48" spans="1:42" s="356" customFormat="1" ht="12.75" customHeight="1" x14ac:dyDescent="0.2">
      <c r="A48" s="258" t="s">
        <v>110</v>
      </c>
      <c r="B48" s="1004">
        <v>8.55855855855856E-2</v>
      </c>
      <c r="C48" s="1004">
        <v>0.21134190570392342</v>
      </c>
      <c r="D48" s="1004">
        <v>-5.7795698924731131E-2</v>
      </c>
      <c r="E48" s="1004">
        <v>0.12621601396857063</v>
      </c>
      <c r="F48" s="1012"/>
      <c r="G48" s="1004">
        <v>0.22377000592768237</v>
      </c>
      <c r="H48" s="1004">
        <v>2.2863364180729429E-2</v>
      </c>
      <c r="I48" s="1008">
        <v>3.1954350927246855E-2</v>
      </c>
      <c r="J48" s="359"/>
      <c r="K48" s="360"/>
    </row>
    <row r="49" spans="1:11" s="724" customFormat="1" ht="13.5" customHeight="1" x14ac:dyDescent="0.2">
      <c r="A49" s="262" t="s">
        <v>38</v>
      </c>
      <c r="B49" s="1006">
        <v>8.602969166349439E-2</v>
      </c>
      <c r="C49" s="1006">
        <v>0.27088402270884027</v>
      </c>
      <c r="D49" s="1006">
        <v>0.48919891989198927</v>
      </c>
      <c r="E49" s="1006">
        <v>-0.10114734299516903</v>
      </c>
      <c r="F49" s="1013"/>
      <c r="G49" s="1006">
        <v>1.7174903610234882E-2</v>
      </c>
      <c r="H49" s="1006">
        <v>-0.13018506700701982</v>
      </c>
      <c r="I49" s="1009">
        <v>-0.33575098216983978</v>
      </c>
      <c r="J49" s="799"/>
      <c r="K49" s="833"/>
    </row>
    <row r="50" spans="1:11" s="379" customFormat="1" ht="12.75" customHeight="1" x14ac:dyDescent="0.2">
      <c r="A50" s="375" t="s">
        <v>132</v>
      </c>
      <c r="B50" s="1010">
        <v>-3.7609032209341864E-2</v>
      </c>
      <c r="C50" s="1010">
        <v>1.0023735621690788E-2</v>
      </c>
      <c r="D50" s="1010">
        <v>-1.7435786591736058E-2</v>
      </c>
      <c r="E50" s="1010">
        <v>5.134528091475965E-2</v>
      </c>
      <c r="F50" s="1014"/>
      <c r="G50" s="1010">
        <v>2.0755679365951352E-2</v>
      </c>
      <c r="H50" s="1010">
        <v>2.1692366094838711E-4</v>
      </c>
      <c r="I50" s="1011">
        <v>-2.8762603116406993E-2</v>
      </c>
      <c r="J50" s="378"/>
      <c r="K50" s="346"/>
    </row>
    <row r="51" spans="1:11" s="489" customFormat="1" ht="13.5" customHeight="1" x14ac:dyDescent="0.2">
      <c r="A51" s="485" t="s">
        <v>303</v>
      </c>
      <c r="B51" s="496">
        <v>-0.10032362459546929</v>
      </c>
      <c r="C51" s="496">
        <v>0.16228467815049874</v>
      </c>
      <c r="D51" s="496">
        <v>0.74682203389830515</v>
      </c>
      <c r="E51" s="496">
        <v>0.3964757709251101</v>
      </c>
      <c r="F51" s="500"/>
      <c r="G51" s="496">
        <v>0.2230215827338129</v>
      </c>
      <c r="H51" s="496">
        <v>-4.6801872074883066E-3</v>
      </c>
      <c r="I51" s="497">
        <v>-0.51607034566403875</v>
      </c>
      <c r="J51" s="488"/>
      <c r="K51" s="360"/>
    </row>
    <row r="52" spans="1:11" s="495" customFormat="1" ht="13.5" customHeight="1" thickBot="1" x14ac:dyDescent="0.25">
      <c r="A52" s="490" t="s">
        <v>304</v>
      </c>
      <c r="B52" s="498">
        <v>-5.1696606786427179E-2</v>
      </c>
      <c r="C52" s="498">
        <v>8.5683822816710276E-2</v>
      </c>
      <c r="D52" s="498">
        <v>4.0117704757233863E-2</v>
      </c>
      <c r="E52" s="498">
        <v>-3.7607983318439064E-2</v>
      </c>
      <c r="F52" s="501"/>
      <c r="G52" s="498">
        <v>2.9467480530414702E-2</v>
      </c>
      <c r="H52" s="498">
        <v>-3.4371931077582407E-2</v>
      </c>
      <c r="I52" s="499">
        <v>-4.6491889852885659E-2</v>
      </c>
      <c r="J52" s="492"/>
      <c r="K52" s="494"/>
    </row>
  </sheetData>
  <mergeCells count="7">
    <mergeCell ref="G37:I37"/>
    <mergeCell ref="B37:E37"/>
    <mergeCell ref="A1:I1"/>
    <mergeCell ref="B3:E3"/>
    <mergeCell ref="G3:I3"/>
    <mergeCell ref="B20:E20"/>
    <mergeCell ref="G20:I20"/>
  </mergeCells>
  <phoneticPr fontId="4" type="noConversion"/>
  <pageMargins left="0.55118110236220474" right="0.47244094488188981" top="0.55118110236220474" bottom="0.51181102362204722" header="0" footer="0.27559055118110237"/>
  <pageSetup paperSize="9" scale="85" orientation="portrait" cellComments="asDisplayed" r:id="rId1"/>
  <headerFooter alignWithMargins="0">
    <oddHeader xml:space="preserve">&amp;C&amp;"Arial,Bold"&amp;14
</oddHeader>
    <oddFooter>&amp;L&amp;9&amp;K01+022Ericsson Third Quarter Report 2013&amp;R&amp;K01+022&amp;P</oddFooter>
  </headerFooter>
  <legacyDrawingHF r:id="rId2"/>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fitToPage="1"/>
  </sheetPr>
  <dimension ref="A1:AJ45"/>
  <sheetViews>
    <sheetView showGridLines="0" view="pageBreakPreview" zoomScaleSheetLayoutView="100" workbookViewId="0">
      <pane xSplit="6" ySplit="4" topLeftCell="G5" activePane="bottomRight" state="frozen"/>
      <selection sqref="A1:XFD1048576"/>
      <selection pane="topRight" sqref="A1:XFD1048576"/>
      <selection pane="bottomLeft" sqref="A1:XFD1048576"/>
      <selection pane="bottomRight" activeCell="J1" sqref="J1:AG1048576"/>
    </sheetView>
  </sheetViews>
  <sheetFormatPr defaultColWidth="8.85546875" defaultRowHeight="11.25" customHeight="1" x14ac:dyDescent="0.2"/>
  <cols>
    <col min="1" max="1" width="39.42578125" style="131" customWidth="1"/>
    <col min="2" max="3" width="9.7109375" style="131" customWidth="1"/>
    <col min="4" max="4" width="9.7109375" style="172" customWidth="1"/>
    <col min="5" max="5" width="9.7109375" style="131" customWidth="1"/>
    <col min="6" max="6" width="2.28515625" style="131" customWidth="1"/>
    <col min="7" max="8" width="9.7109375" style="131" customWidth="1"/>
    <col min="9" max="9" width="9.7109375" style="172" customWidth="1"/>
    <col min="10" max="10" width="5" style="131" customWidth="1"/>
    <col min="11" max="11" width="5" style="153" customWidth="1"/>
    <col min="12" max="33" width="5" style="6" customWidth="1"/>
    <col min="34" max="34" width="6.28515625" style="6" bestFit="1" customWidth="1"/>
    <col min="35" max="35" width="4.7109375" style="6" bestFit="1" customWidth="1"/>
    <col min="36" max="16384" width="8.85546875" style="6"/>
  </cols>
  <sheetData>
    <row r="1" spans="1:11" ht="12.75" customHeight="1" x14ac:dyDescent="0.2">
      <c r="A1" s="1272" t="s">
        <v>20</v>
      </c>
      <c r="B1" s="1229"/>
      <c r="C1" s="1229"/>
      <c r="D1" s="1229"/>
      <c r="E1" s="1229"/>
      <c r="F1" s="510"/>
      <c r="G1" s="510"/>
      <c r="H1" s="510"/>
      <c r="I1" s="510"/>
    </row>
    <row r="2" spans="1:11" s="286" customFormat="1" ht="4.5" customHeight="1" thickBot="1" x14ac:dyDescent="0.25">
      <c r="A2" s="204"/>
      <c r="B2" s="223"/>
      <c r="C2" s="223"/>
      <c r="D2" s="207"/>
      <c r="E2" s="223"/>
      <c r="F2" s="223"/>
      <c r="G2" s="223"/>
      <c r="H2" s="223"/>
      <c r="I2" s="207"/>
      <c r="J2" s="176"/>
      <c r="K2" s="283"/>
    </row>
    <row r="3" spans="1:11" s="17" customFormat="1" ht="12.75" customHeight="1" x14ac:dyDescent="0.2">
      <c r="A3" s="448"/>
      <c r="B3" s="1271">
        <v>2012</v>
      </c>
      <c r="C3" s="1271"/>
      <c r="D3" s="1271"/>
      <c r="E3" s="1271"/>
      <c r="F3" s="453"/>
      <c r="G3" s="1271">
        <v>2013</v>
      </c>
      <c r="H3" s="1271"/>
      <c r="I3" s="1271"/>
      <c r="J3" s="134"/>
      <c r="K3" s="153"/>
    </row>
    <row r="4" spans="1:11" s="285" customFormat="1" ht="12.75" customHeight="1" x14ac:dyDescent="0.2">
      <c r="A4" s="449" t="s">
        <v>138</v>
      </c>
      <c r="B4" s="445" t="s">
        <v>58</v>
      </c>
      <c r="C4" s="445" t="s">
        <v>59</v>
      </c>
      <c r="D4" s="445" t="s">
        <v>35</v>
      </c>
      <c r="E4" s="439" t="s">
        <v>141</v>
      </c>
      <c r="F4" s="454"/>
      <c r="G4" s="445" t="s">
        <v>58</v>
      </c>
      <c r="H4" s="445" t="s">
        <v>59</v>
      </c>
      <c r="I4" s="445" t="s">
        <v>35</v>
      </c>
      <c r="J4" s="264"/>
      <c r="K4" s="281"/>
    </row>
    <row r="5" spans="1:11" s="356" customFormat="1" ht="12.75" customHeight="1" x14ac:dyDescent="0.2">
      <c r="A5" s="391" t="s">
        <v>134</v>
      </c>
      <c r="B5" s="793">
        <v>12775</v>
      </c>
      <c r="C5" s="793">
        <v>25762</v>
      </c>
      <c r="D5" s="802">
        <v>39799</v>
      </c>
      <c r="E5" s="793">
        <v>56749</v>
      </c>
      <c r="F5" s="359"/>
      <c r="G5" s="793">
        <v>15773</v>
      </c>
      <c r="H5" s="793">
        <v>31114</v>
      </c>
      <c r="I5" s="810">
        <v>45567</v>
      </c>
      <c r="J5" s="359"/>
      <c r="K5" s="360"/>
    </row>
    <row r="6" spans="1:11" s="356" customFormat="1" ht="12.75" customHeight="1" x14ac:dyDescent="0.2">
      <c r="A6" s="258" t="s">
        <v>133</v>
      </c>
      <c r="B6" s="793">
        <v>4822</v>
      </c>
      <c r="C6" s="793">
        <v>10065</v>
      </c>
      <c r="D6" s="802">
        <v>15489</v>
      </c>
      <c r="E6" s="793">
        <v>22006</v>
      </c>
      <c r="F6" s="359"/>
      <c r="G6" s="793">
        <v>4374</v>
      </c>
      <c r="H6" s="793">
        <v>9939</v>
      </c>
      <c r="I6" s="810">
        <v>15233</v>
      </c>
      <c r="J6" s="359"/>
      <c r="K6" s="360"/>
    </row>
    <row r="7" spans="1:11" s="356" customFormat="1" ht="14.1" customHeight="1" x14ac:dyDescent="0.2">
      <c r="A7" s="258" t="s">
        <v>36</v>
      </c>
      <c r="B7" s="793">
        <v>2292</v>
      </c>
      <c r="C7" s="793">
        <v>5650</v>
      </c>
      <c r="D7" s="802">
        <v>8347</v>
      </c>
      <c r="E7" s="793">
        <v>11345</v>
      </c>
      <c r="F7" s="359"/>
      <c r="G7" s="793">
        <v>2283</v>
      </c>
      <c r="H7" s="793">
        <v>4991</v>
      </c>
      <c r="I7" s="810">
        <v>7940</v>
      </c>
      <c r="J7" s="359"/>
      <c r="K7" s="360"/>
    </row>
    <row r="8" spans="1:11" s="356" customFormat="1" ht="14.1" customHeight="1" x14ac:dyDescent="0.2">
      <c r="A8" s="391" t="s">
        <v>37</v>
      </c>
      <c r="B8" s="793">
        <v>4306</v>
      </c>
      <c r="C8" s="793">
        <v>8400</v>
      </c>
      <c r="D8" s="802">
        <v>12030</v>
      </c>
      <c r="E8" s="793">
        <v>17478</v>
      </c>
      <c r="F8" s="359"/>
      <c r="G8" s="793">
        <v>4349</v>
      </c>
      <c r="H8" s="793">
        <v>8871</v>
      </c>
      <c r="I8" s="810">
        <v>13270</v>
      </c>
      <c r="J8" s="359"/>
      <c r="K8" s="360"/>
    </row>
    <row r="9" spans="1:11" s="356" customFormat="1" ht="14.1" customHeight="1" x14ac:dyDescent="0.2">
      <c r="A9" s="391" t="s">
        <v>18</v>
      </c>
      <c r="B9" s="793">
        <v>4620</v>
      </c>
      <c r="C9" s="793">
        <v>10834</v>
      </c>
      <c r="D9" s="802">
        <v>16235</v>
      </c>
      <c r="E9" s="793">
        <v>23299</v>
      </c>
      <c r="F9" s="359"/>
      <c r="G9" s="793">
        <v>5271</v>
      </c>
      <c r="H9" s="793">
        <v>11430</v>
      </c>
      <c r="I9" s="810">
        <v>17089</v>
      </c>
      <c r="J9" s="359"/>
      <c r="K9" s="360"/>
    </row>
    <row r="10" spans="1:11" s="356" customFormat="1" ht="12.75" customHeight="1" x14ac:dyDescent="0.2">
      <c r="A10" s="258" t="s">
        <v>107</v>
      </c>
      <c r="B10" s="793">
        <v>3157</v>
      </c>
      <c r="C10" s="793">
        <v>6858</v>
      </c>
      <c r="D10" s="802">
        <v>10495</v>
      </c>
      <c r="E10" s="793">
        <v>15556</v>
      </c>
      <c r="F10" s="359"/>
      <c r="G10" s="793">
        <v>3160</v>
      </c>
      <c r="H10" s="793">
        <v>7138</v>
      </c>
      <c r="I10" s="810">
        <v>11524</v>
      </c>
      <c r="J10" s="359"/>
      <c r="K10" s="360"/>
    </row>
    <row r="11" spans="1:11" s="356" customFormat="1" ht="12.75" customHeight="1" x14ac:dyDescent="0.2">
      <c r="A11" s="391" t="s">
        <v>106</v>
      </c>
      <c r="B11" s="793">
        <v>2200</v>
      </c>
      <c r="C11" s="793">
        <v>4991</v>
      </c>
      <c r="D11" s="802">
        <v>7791</v>
      </c>
      <c r="E11" s="793">
        <v>11349</v>
      </c>
      <c r="F11" s="359"/>
      <c r="G11" s="793">
        <v>2131</v>
      </c>
      <c r="H11" s="793">
        <v>4784</v>
      </c>
      <c r="I11" s="810">
        <v>7477</v>
      </c>
      <c r="J11" s="359"/>
      <c r="K11" s="360"/>
    </row>
    <row r="12" spans="1:11" s="356" customFormat="1" ht="12.75" customHeight="1" x14ac:dyDescent="0.2">
      <c r="A12" s="391" t="s">
        <v>223</v>
      </c>
      <c r="B12" s="793">
        <v>1421</v>
      </c>
      <c r="C12" s="793">
        <v>3121</v>
      </c>
      <c r="D12" s="802">
        <v>4858</v>
      </c>
      <c r="E12" s="793">
        <v>6460</v>
      </c>
      <c r="F12" s="359"/>
      <c r="G12" s="793">
        <v>1606</v>
      </c>
      <c r="H12" s="793">
        <v>2885</v>
      </c>
      <c r="I12" s="810">
        <v>4165</v>
      </c>
      <c r="J12" s="359"/>
      <c r="K12" s="845"/>
    </row>
    <row r="13" spans="1:11" s="356" customFormat="1" ht="12.75" customHeight="1" x14ac:dyDescent="0.2">
      <c r="A13" s="258" t="s">
        <v>0</v>
      </c>
      <c r="B13" s="793">
        <v>9154</v>
      </c>
      <c r="C13" s="793">
        <v>17577</v>
      </c>
      <c r="D13" s="802">
        <v>25950</v>
      </c>
      <c r="E13" s="793">
        <v>36196</v>
      </c>
      <c r="F13" s="359"/>
      <c r="G13" s="793">
        <v>6054</v>
      </c>
      <c r="H13" s="793">
        <v>12696</v>
      </c>
      <c r="I13" s="810">
        <v>18749</v>
      </c>
      <c r="J13" s="359"/>
      <c r="K13" s="845"/>
    </row>
    <row r="14" spans="1:11" s="356" customFormat="1" ht="12.75" customHeight="1" x14ac:dyDescent="0.2">
      <c r="A14" s="258" t="s">
        <v>110</v>
      </c>
      <c r="B14" s="793">
        <v>3374</v>
      </c>
      <c r="C14" s="793">
        <v>7048</v>
      </c>
      <c r="D14" s="802">
        <v>10553</v>
      </c>
      <c r="E14" s="793">
        <v>15068</v>
      </c>
      <c r="F14" s="359"/>
      <c r="G14" s="793">
        <v>4129</v>
      </c>
      <c r="H14" s="793">
        <v>7887</v>
      </c>
      <c r="I14" s="810">
        <v>11504</v>
      </c>
      <c r="J14" s="359"/>
      <c r="K14" s="845"/>
    </row>
    <row r="15" spans="1:11" s="724" customFormat="1" ht="14.1" customHeight="1" x14ac:dyDescent="0.2">
      <c r="A15" s="262" t="s">
        <v>5</v>
      </c>
      <c r="B15" s="797">
        <v>2853</v>
      </c>
      <c r="C15" s="797">
        <v>5987</v>
      </c>
      <c r="D15" s="798">
        <v>9296</v>
      </c>
      <c r="E15" s="797">
        <v>12273</v>
      </c>
      <c r="F15" s="799"/>
      <c r="G15" s="797">
        <v>2902</v>
      </c>
      <c r="H15" s="797">
        <v>5628</v>
      </c>
      <c r="I15" s="1196">
        <v>7826</v>
      </c>
      <c r="J15" s="799"/>
      <c r="K15" s="833"/>
    </row>
    <row r="16" spans="1:11" s="379" customFormat="1" ht="12.75" customHeight="1" x14ac:dyDescent="0.2">
      <c r="A16" s="375" t="s">
        <v>132</v>
      </c>
      <c r="B16" s="377">
        <v>50974</v>
      </c>
      <c r="C16" s="377">
        <v>106293</v>
      </c>
      <c r="D16" s="1007">
        <v>160843</v>
      </c>
      <c r="E16" s="377">
        <v>227779</v>
      </c>
      <c r="F16" s="378"/>
      <c r="G16" s="377">
        <v>52032</v>
      </c>
      <c r="H16" s="377">
        <v>107363</v>
      </c>
      <c r="I16" s="1207">
        <v>160344</v>
      </c>
      <c r="J16" s="378"/>
      <c r="K16" s="346"/>
    </row>
    <row r="17" spans="1:36" s="489" customFormat="1" ht="15" customHeight="1" x14ac:dyDescent="0.2">
      <c r="A17" s="485" t="s">
        <v>303</v>
      </c>
      <c r="B17" s="486">
        <v>834</v>
      </c>
      <c r="C17" s="486">
        <v>2116</v>
      </c>
      <c r="D17" s="487">
        <v>3765</v>
      </c>
      <c r="E17" s="486">
        <v>5033</v>
      </c>
      <c r="F17" s="488"/>
      <c r="G17" s="486">
        <v>1020</v>
      </c>
      <c r="H17" s="486">
        <v>2296</v>
      </c>
      <c r="I17" s="1208">
        <v>3094</v>
      </c>
      <c r="J17" s="488"/>
      <c r="K17" s="360"/>
    </row>
    <row r="18" spans="1:36" s="495" customFormat="1" ht="15" customHeight="1" thickBot="1" x14ac:dyDescent="0.25">
      <c r="A18" s="490" t="s">
        <v>304</v>
      </c>
      <c r="B18" s="491">
        <v>9502</v>
      </c>
      <c r="C18" s="491">
        <v>20703</v>
      </c>
      <c r="D18" s="491">
        <v>31307</v>
      </c>
      <c r="E18" s="491">
        <v>44230</v>
      </c>
      <c r="F18" s="492"/>
      <c r="G18" s="491">
        <v>9782</v>
      </c>
      <c r="H18" s="491">
        <v>20598</v>
      </c>
      <c r="I18" s="493">
        <v>30709</v>
      </c>
      <c r="J18" s="492"/>
      <c r="K18" s="494"/>
      <c r="AF18" s="1222"/>
      <c r="AG18" s="1222"/>
      <c r="AH18" s="1222"/>
      <c r="AI18" s="1222"/>
      <c r="AJ18" s="1222"/>
    </row>
    <row r="19" spans="1:36" s="286" customFormat="1" ht="4.5" customHeight="1" thickBot="1" x14ac:dyDescent="0.25">
      <c r="A19" s="174"/>
      <c r="B19" s="223"/>
      <c r="C19" s="223"/>
      <c r="D19" s="175"/>
      <c r="E19" s="176"/>
      <c r="F19" s="176"/>
      <c r="G19" s="223"/>
      <c r="H19" s="223"/>
      <c r="I19" s="175"/>
      <c r="J19" s="176"/>
      <c r="K19" s="283"/>
    </row>
    <row r="20" spans="1:36" s="17" customFormat="1" ht="12.75" customHeight="1" x14ac:dyDescent="0.2">
      <c r="A20" s="414" t="s">
        <v>78</v>
      </c>
      <c r="B20" s="1271">
        <v>2012</v>
      </c>
      <c r="C20" s="1271"/>
      <c r="D20" s="1271"/>
      <c r="E20" s="1271"/>
      <c r="F20" s="453"/>
      <c r="G20" s="1271">
        <v>2013</v>
      </c>
      <c r="H20" s="1271"/>
      <c r="I20" s="1271"/>
      <c r="J20" s="134"/>
      <c r="K20" s="153"/>
    </row>
    <row r="21" spans="1:36" s="285" customFormat="1" ht="12.75" customHeight="1" x14ac:dyDescent="0.2">
      <c r="A21" s="449" t="s">
        <v>79</v>
      </c>
      <c r="B21" s="445" t="s">
        <v>58</v>
      </c>
      <c r="C21" s="445" t="s">
        <v>59</v>
      </c>
      <c r="D21" s="445" t="s">
        <v>35</v>
      </c>
      <c r="E21" s="439" t="s">
        <v>141</v>
      </c>
      <c r="F21" s="454"/>
      <c r="G21" s="445" t="s">
        <v>58</v>
      </c>
      <c r="H21" s="445" t="s">
        <v>59</v>
      </c>
      <c r="I21" s="445" t="s">
        <v>35</v>
      </c>
      <c r="J21" s="264"/>
      <c r="K21" s="281"/>
    </row>
    <row r="22" spans="1:36" s="356" customFormat="1" ht="12.75" customHeight="1" x14ac:dyDescent="0.2">
      <c r="A22" s="391" t="s">
        <v>134</v>
      </c>
      <c r="B22" s="1004">
        <v>-2.9402826318188691E-2</v>
      </c>
      <c r="C22" s="1004">
        <v>1.0829475005885492E-2</v>
      </c>
      <c r="D22" s="1004">
        <v>5.8991006332818952E-2</v>
      </c>
      <c r="E22" s="1004">
        <v>0.1632468996617813</v>
      </c>
      <c r="F22" s="1012"/>
      <c r="G22" s="1004">
        <v>0.23467710371819961</v>
      </c>
      <c r="H22" s="1004">
        <v>0.20774784566415661</v>
      </c>
      <c r="I22" s="1008">
        <v>0.14492826452925955</v>
      </c>
      <c r="J22" s="359"/>
      <c r="K22" s="360"/>
    </row>
    <row r="23" spans="1:36" s="356" customFormat="1" ht="12.75" customHeight="1" x14ac:dyDescent="0.2">
      <c r="A23" s="258" t="s">
        <v>133</v>
      </c>
      <c r="B23" s="1004">
        <v>0.20099626400996273</v>
      </c>
      <c r="C23" s="1004">
        <v>0.12558711697606806</v>
      </c>
      <c r="D23" s="1004">
        <v>3.5776380901431093E-2</v>
      </c>
      <c r="E23" s="1004">
        <v>1.091802383768492E-3</v>
      </c>
      <c r="F23" s="1012"/>
      <c r="G23" s="1004">
        <v>-9.2907507258399025E-2</v>
      </c>
      <c r="H23" s="1004">
        <v>-1.2518628912071561E-2</v>
      </c>
      <c r="I23" s="1008">
        <v>-1.6527858480211766E-2</v>
      </c>
      <c r="J23" s="359"/>
      <c r="K23" s="360"/>
    </row>
    <row r="24" spans="1:36" s="356" customFormat="1" ht="14.1" customHeight="1" x14ac:dyDescent="0.2">
      <c r="A24" s="258" t="s">
        <v>36</v>
      </c>
      <c r="B24" s="1004">
        <v>-0.31887072808320949</v>
      </c>
      <c r="C24" s="1004">
        <v>-0.28634583806997604</v>
      </c>
      <c r="D24" s="1004">
        <v>-0.27062216008388673</v>
      </c>
      <c r="E24" s="1004">
        <v>-0.25484400656814454</v>
      </c>
      <c r="F24" s="1012"/>
      <c r="G24" s="1004">
        <v>-3.9267015706806463E-3</v>
      </c>
      <c r="H24" s="1004">
        <v>-0.11663716814159297</v>
      </c>
      <c r="I24" s="1008">
        <v>-4.8760033544986259E-2</v>
      </c>
      <c r="J24" s="359"/>
      <c r="K24" s="360"/>
    </row>
    <row r="25" spans="1:36" s="356" customFormat="1" ht="14.1" customHeight="1" x14ac:dyDescent="0.2">
      <c r="A25" s="391" t="s">
        <v>37</v>
      </c>
      <c r="B25" s="1004">
        <v>-0.10403662089055343</v>
      </c>
      <c r="C25" s="1004">
        <v>-8.1766506340183676E-2</v>
      </c>
      <c r="D25" s="1004">
        <v>-0.12572674418604646</v>
      </c>
      <c r="E25" s="1004">
        <v>-8.1555438780872347E-2</v>
      </c>
      <c r="F25" s="1012"/>
      <c r="G25" s="1004">
        <v>9.9860659544821484E-3</v>
      </c>
      <c r="H25" s="1004">
        <v>5.607142857142855E-2</v>
      </c>
      <c r="I25" s="1008">
        <v>0.10307564422277649</v>
      </c>
      <c r="J25" s="359"/>
      <c r="K25" s="360"/>
    </row>
    <row r="26" spans="1:36" s="356" customFormat="1" ht="14.1" customHeight="1" x14ac:dyDescent="0.2">
      <c r="A26" s="391" t="s">
        <v>18</v>
      </c>
      <c r="B26" s="1004">
        <v>-3.729943738278807E-2</v>
      </c>
      <c r="C26" s="1004">
        <v>4.7573003287565196E-2</v>
      </c>
      <c r="D26" s="1004">
        <v>4.2911286696216244E-2</v>
      </c>
      <c r="E26" s="1004">
        <v>-2.1338261855756713E-2</v>
      </c>
      <c r="F26" s="1012"/>
      <c r="G26" s="1004">
        <v>0.14090909090909087</v>
      </c>
      <c r="H26" s="1004">
        <v>5.5011999261583844E-2</v>
      </c>
      <c r="I26" s="1008">
        <v>5.2602402217431399E-2</v>
      </c>
      <c r="J26" s="359"/>
      <c r="K26" s="360"/>
    </row>
    <row r="27" spans="1:36" s="356" customFormat="1" ht="12.75" customHeight="1" x14ac:dyDescent="0.2">
      <c r="A27" s="258" t="s">
        <v>107</v>
      </c>
      <c r="B27" s="1004">
        <v>2.833876221498377E-2</v>
      </c>
      <c r="C27" s="1004">
        <v>3.6577992744860843E-2</v>
      </c>
      <c r="D27" s="1004">
        <v>2.2306643288525274E-2</v>
      </c>
      <c r="E27" s="1004">
        <v>6.1444925942695239E-3</v>
      </c>
      <c r="F27" s="1012"/>
      <c r="G27" s="1004">
        <v>9.5026924295216197E-4</v>
      </c>
      <c r="H27" s="1004">
        <v>4.0828229804607652E-2</v>
      </c>
      <c r="I27" s="1008">
        <v>9.8046688899475987E-2</v>
      </c>
      <c r="J27" s="359"/>
      <c r="K27" s="360"/>
    </row>
    <row r="28" spans="1:36" s="356" customFormat="1" ht="12.75" customHeight="1" x14ac:dyDescent="0.2">
      <c r="A28" s="391" t="s">
        <v>106</v>
      </c>
      <c r="B28" s="1004">
        <v>-5.4249547920434127E-3</v>
      </c>
      <c r="C28" s="1004">
        <v>0.12765476728422964</v>
      </c>
      <c r="D28" s="1004">
        <v>0.12181425485961128</v>
      </c>
      <c r="E28" s="1004">
        <v>0.11669782544524265</v>
      </c>
      <c r="F28" s="1012"/>
      <c r="G28" s="1004">
        <v>-3.1363636363636371E-2</v>
      </c>
      <c r="H28" s="1004">
        <v>-4.1474654377880227E-2</v>
      </c>
      <c r="I28" s="1008">
        <v>-4.0302913618277536E-2</v>
      </c>
      <c r="J28" s="359"/>
      <c r="K28" s="360"/>
    </row>
    <row r="29" spans="1:36" s="356" customFormat="1" ht="12.75" customHeight="1" x14ac:dyDescent="0.2">
      <c r="A29" s="391" t="s">
        <v>223</v>
      </c>
      <c r="B29" s="1004">
        <v>-0.55159356263805615</v>
      </c>
      <c r="C29" s="1004">
        <v>-0.47695659460365347</v>
      </c>
      <c r="D29" s="1004">
        <v>-0.41043689320388355</v>
      </c>
      <c r="E29" s="1004">
        <v>-0.33825035853308749</v>
      </c>
      <c r="F29" s="1012"/>
      <c r="G29" s="1004">
        <v>0.13019000703729766</v>
      </c>
      <c r="H29" s="1004">
        <v>-7.5616789490547953E-2</v>
      </c>
      <c r="I29" s="1008">
        <v>-0.14265129682997113</v>
      </c>
      <c r="J29" s="359"/>
      <c r="K29" s="360"/>
    </row>
    <row r="30" spans="1:36" s="356" customFormat="1" ht="12.75" customHeight="1" x14ac:dyDescent="0.2">
      <c r="A30" s="258" t="s">
        <v>0</v>
      </c>
      <c r="B30" s="1004">
        <v>6.034982045638837E-2</v>
      </c>
      <c r="C30" s="1004">
        <v>-4.5871559633027248E-3</v>
      </c>
      <c r="D30" s="1004">
        <v>-5.0146412884333857E-2</v>
      </c>
      <c r="E30" s="1004">
        <v>-5.2683922636028169E-2</v>
      </c>
      <c r="F30" s="1012"/>
      <c r="G30" s="1004">
        <v>-0.33864977059209089</v>
      </c>
      <c r="H30" s="1004">
        <v>-0.27769243898276152</v>
      </c>
      <c r="I30" s="1008">
        <v>-0.27749518304431597</v>
      </c>
      <c r="J30" s="359"/>
      <c r="K30" s="360"/>
    </row>
    <row r="31" spans="1:36" s="356" customFormat="1" ht="12.75" customHeight="1" x14ac:dyDescent="0.2">
      <c r="A31" s="258" t="s">
        <v>110</v>
      </c>
      <c r="B31" s="1004">
        <v>8.55855855855856E-2</v>
      </c>
      <c r="C31" s="1004">
        <v>0.14769581501384144</v>
      </c>
      <c r="D31" s="1004">
        <v>7.0175438596491224E-2</v>
      </c>
      <c r="E31" s="1004">
        <v>8.6373467916366353E-2</v>
      </c>
      <c r="F31" s="1012"/>
      <c r="G31" s="1004">
        <v>0.22377000592768237</v>
      </c>
      <c r="H31" s="1004">
        <v>0.11904086265607261</v>
      </c>
      <c r="I31" s="1008">
        <v>9.0116554534255711E-2</v>
      </c>
      <c r="J31" s="359"/>
      <c r="K31" s="360"/>
    </row>
    <row r="32" spans="1:36" s="724" customFormat="1" ht="14.1" customHeight="1" x14ac:dyDescent="0.2">
      <c r="A32" s="262" t="s">
        <v>17</v>
      </c>
      <c r="B32" s="1006">
        <v>8.602969166349439E-2</v>
      </c>
      <c r="C32" s="1006">
        <v>0.17553504810524245</v>
      </c>
      <c r="D32" s="1006">
        <v>0.27081339712918662</v>
      </c>
      <c r="E32" s="1006">
        <v>0.15488849157805595</v>
      </c>
      <c r="F32" s="1013"/>
      <c r="G32" s="1006">
        <v>1.7174903610234882E-2</v>
      </c>
      <c r="H32" s="1006">
        <v>-5.9963253716385556E-2</v>
      </c>
      <c r="I32" s="1009">
        <v>-0.1581325301204819</v>
      </c>
      <c r="J32" s="799"/>
      <c r="K32" s="833"/>
    </row>
    <row r="33" spans="1:11" s="379" customFormat="1" ht="12.75" customHeight="1" x14ac:dyDescent="0.2">
      <c r="A33" s="375" t="s">
        <v>132</v>
      </c>
      <c r="B33" s="1010">
        <v>-3.7609032209341864E-2</v>
      </c>
      <c r="C33" s="1010">
        <v>-1.3393851637335752E-2</v>
      </c>
      <c r="D33" s="1010">
        <v>-1.4768397711541481E-2</v>
      </c>
      <c r="E33" s="1010">
        <v>3.7810515553871049E-3</v>
      </c>
      <c r="F33" s="1014"/>
      <c r="G33" s="1010">
        <v>2.0755679365951352E-2</v>
      </c>
      <c r="H33" s="1010">
        <v>1.0066514257759174E-2</v>
      </c>
      <c r="I33" s="1011">
        <v>-3.102404207830034E-3</v>
      </c>
      <c r="J33" s="378"/>
      <c r="K33" s="346"/>
    </row>
    <row r="34" spans="1:11" s="489" customFormat="1" ht="15" customHeight="1" x14ac:dyDescent="0.2">
      <c r="A34" s="485" t="s">
        <v>303</v>
      </c>
      <c r="B34" s="496">
        <v>-0.10032362459546929</v>
      </c>
      <c r="C34" s="496">
        <v>4.236453201970436E-2</v>
      </c>
      <c r="D34" s="496">
        <v>0.26597175521183591</v>
      </c>
      <c r="E34" s="496">
        <v>0.29649665121071611</v>
      </c>
      <c r="F34" s="500"/>
      <c r="G34" s="496">
        <v>0.2230215827338129</v>
      </c>
      <c r="H34" s="496">
        <v>8.5066162570888393E-2</v>
      </c>
      <c r="I34" s="497">
        <v>-0.17822045152722443</v>
      </c>
      <c r="J34" s="488"/>
      <c r="K34" s="360"/>
    </row>
    <row r="35" spans="1:11" s="495" customFormat="1" ht="15" customHeight="1" thickBot="1" x14ac:dyDescent="0.25">
      <c r="A35" s="1015" t="s">
        <v>304</v>
      </c>
      <c r="B35" s="498">
        <v>-5.1696606786427179E-2</v>
      </c>
      <c r="C35" s="498">
        <v>1.799675468358175E-2</v>
      </c>
      <c r="D35" s="498">
        <v>2.5383204506747026E-2</v>
      </c>
      <c r="E35" s="498">
        <v>6.1419472247496998E-3</v>
      </c>
      <c r="F35" s="498"/>
      <c r="G35" s="498">
        <v>2.9467480530414702E-2</v>
      </c>
      <c r="H35" s="498">
        <v>-5.0717287349659745E-3</v>
      </c>
      <c r="I35" s="499">
        <v>-1.9101159485099162E-2</v>
      </c>
      <c r="J35" s="492"/>
      <c r="K35" s="494"/>
    </row>
    <row r="36" spans="1:11" ht="4.5" customHeight="1" x14ac:dyDescent="0.2">
      <c r="C36" s="161"/>
      <c r="H36" s="161"/>
    </row>
    <row r="37" spans="1:11" ht="12.75" customHeight="1" x14ac:dyDescent="0.2">
      <c r="A37" s="209" t="s">
        <v>21</v>
      </c>
      <c r="B37" s="125"/>
      <c r="C37" s="125"/>
      <c r="D37" s="125"/>
      <c r="E37" s="125"/>
    </row>
    <row r="38" spans="1:11" s="286" customFormat="1" ht="4.5" customHeight="1" thickBot="1" x14ac:dyDescent="0.25">
      <c r="A38" s="176"/>
      <c r="B38" s="207"/>
      <c r="C38" s="175"/>
      <c r="D38" s="175"/>
      <c r="E38" s="207"/>
      <c r="F38" s="176"/>
      <c r="G38" s="176"/>
      <c r="H38" s="176"/>
      <c r="I38" s="175"/>
      <c r="J38" s="176"/>
      <c r="K38" s="283"/>
    </row>
    <row r="39" spans="1:11" ht="12.75" customHeight="1" x14ac:dyDescent="0.2">
      <c r="A39" s="455"/>
      <c r="B39" s="1230"/>
      <c r="C39" s="1263"/>
      <c r="D39" s="456"/>
      <c r="E39" s="1230" t="s">
        <v>158</v>
      </c>
      <c r="F39" s="1230"/>
      <c r="G39" s="1230"/>
      <c r="H39" s="1230" t="s">
        <v>35</v>
      </c>
      <c r="I39" s="1230"/>
    </row>
    <row r="40" spans="1:11" s="267" customFormat="1" ht="12.75" customHeight="1" x14ac:dyDescent="0.2">
      <c r="A40" s="428" t="s">
        <v>120</v>
      </c>
      <c r="B40" s="457"/>
      <c r="C40" s="399"/>
      <c r="D40" s="399"/>
      <c r="E40" s="399">
        <v>2012</v>
      </c>
      <c r="F40" s="400"/>
      <c r="G40" s="399">
        <v>2013</v>
      </c>
      <c r="H40" s="399">
        <v>2012</v>
      </c>
      <c r="I40" s="399">
        <v>2013</v>
      </c>
      <c r="J40" s="264"/>
      <c r="K40" s="281"/>
    </row>
    <row r="41" spans="1:11" s="356" customFormat="1" ht="12.75" customHeight="1" x14ac:dyDescent="0.2">
      <c r="A41" s="258" t="s">
        <v>306</v>
      </c>
      <c r="B41" s="1161"/>
      <c r="C41" s="352"/>
      <c r="D41" s="1214"/>
      <c r="E41" s="1214">
        <v>0.25553112812902046</v>
      </c>
      <c r="F41" s="1016"/>
      <c r="G41" s="1017">
        <v>0.276154081753749</v>
      </c>
      <c r="H41" s="1214">
        <v>0.24433243897559184</v>
      </c>
      <c r="I41" s="1017">
        <v>0.28098255965934898</v>
      </c>
      <c r="J41" s="359"/>
      <c r="K41" s="360"/>
    </row>
    <row r="42" spans="1:11" s="356" customFormat="1" ht="12.75" customHeight="1" x14ac:dyDescent="0.2">
      <c r="A42" s="258" t="s">
        <v>307</v>
      </c>
      <c r="B42" s="1161"/>
      <c r="C42" s="352"/>
      <c r="D42" s="1214"/>
      <c r="E42" s="1214">
        <v>8.7512373036385677E-2</v>
      </c>
      <c r="F42" s="1016"/>
      <c r="G42" s="1017">
        <v>5.2819586412462309E-2</v>
      </c>
      <c r="H42" s="1214">
        <v>8.4252335934234354E-2</v>
      </c>
      <c r="I42" s="1017">
        <v>6.3627593640117303E-2</v>
      </c>
      <c r="J42" s="359"/>
      <c r="K42" s="360"/>
    </row>
    <row r="43" spans="1:11" s="356" customFormat="1" ht="12.75" customHeight="1" x14ac:dyDescent="0.2">
      <c r="A43" s="258" t="s">
        <v>308</v>
      </c>
      <c r="B43" s="1161"/>
      <c r="C43" s="352"/>
      <c r="D43" s="1214"/>
      <c r="E43" s="1214">
        <v>5.3850627290052494E-2</v>
      </c>
      <c r="F43" s="1016"/>
      <c r="G43" s="1017">
        <v>4.8846570328771904E-2</v>
      </c>
      <c r="H43" s="1214">
        <v>5.4559252349387105E-2</v>
      </c>
      <c r="I43" s="1017">
        <v>4.2381381690518131E-2</v>
      </c>
      <c r="J43" s="359"/>
      <c r="K43" s="360"/>
    </row>
    <row r="44" spans="1:11" s="356" customFormat="1" ht="12.75" customHeight="1" x14ac:dyDescent="0.2">
      <c r="A44" s="258" t="s">
        <v>309</v>
      </c>
      <c r="B44" s="1161"/>
      <c r="C44" s="352"/>
      <c r="D44" s="1214"/>
      <c r="E44" s="1214">
        <v>4.0699504134102608E-2</v>
      </c>
      <c r="F44" s="1016"/>
      <c r="G44" s="1017">
        <v>3.3803374005667096E-2</v>
      </c>
      <c r="H44" s="1214">
        <v>3.8992665435097162E-2</v>
      </c>
      <c r="I44" s="1017">
        <v>3.3009998159496214E-2</v>
      </c>
      <c r="J44" s="359"/>
      <c r="K44" s="360"/>
    </row>
    <row r="45" spans="1:11" s="1077" customFormat="1" ht="12.75" customHeight="1" thickBot="1" x14ac:dyDescent="0.25">
      <c r="A45" s="1151" t="s">
        <v>310</v>
      </c>
      <c r="B45" s="1162"/>
      <c r="C45" s="1153"/>
      <c r="D45" s="1215"/>
      <c r="E45" s="1215">
        <v>3.0515702991918449E-2</v>
      </c>
      <c r="F45" s="1153"/>
      <c r="G45" s="1152">
        <v>3.3365747763203772E-2</v>
      </c>
      <c r="H45" s="1215">
        <v>3.3491128319979455E-2</v>
      </c>
      <c r="I45" s="1152">
        <v>3.2485645422330164E-2</v>
      </c>
      <c r="J45" s="1075"/>
      <c r="K45" s="1076"/>
    </row>
  </sheetData>
  <mergeCells count="8">
    <mergeCell ref="B39:C39"/>
    <mergeCell ref="H39:I39"/>
    <mergeCell ref="E39:G39"/>
    <mergeCell ref="A1:E1"/>
    <mergeCell ref="B20:E20"/>
    <mergeCell ref="G20:I20"/>
    <mergeCell ref="B3:E3"/>
    <mergeCell ref="G3:I3"/>
  </mergeCells>
  <phoneticPr fontId="44" type="noConversion"/>
  <pageMargins left="0.55118110236220474" right="0.47244094488188981" top="0.55118110236220474" bottom="0.51181102362204722" header="0" footer="0.27559055118110237"/>
  <pageSetup paperSize="9" scale="85" orientation="portrait" cellComments="asDisplayed" r:id="rId1"/>
  <headerFooter alignWithMargins="0">
    <oddHeader xml:space="preserve">&amp;C&amp;"Arial,Bold"&amp;14
</oddHeader>
    <oddFooter>&amp;L&amp;9&amp;K01+022Ericsson Third Quarter Report 2013&amp;R&amp;K01+022&amp;P</oddFooter>
  </headerFooter>
  <legacyDrawingHF r:id="rId2"/>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8"/>
    <pageSetUpPr fitToPage="1"/>
  </sheetPr>
  <dimension ref="A1:L71"/>
  <sheetViews>
    <sheetView showGridLines="0" view="pageBreakPreview" zoomScaleSheetLayoutView="100" workbookViewId="0">
      <pane ySplit="3" topLeftCell="A26" activePane="bottomLeft" state="frozen"/>
      <selection sqref="A1:XFD1048576"/>
      <selection pane="bottomLeft" activeCell="R35" sqref="R35"/>
    </sheetView>
  </sheetViews>
  <sheetFormatPr defaultColWidth="8.85546875" defaultRowHeight="11.25" customHeight="1" outlineLevelRow="1" outlineLevelCol="1" x14ac:dyDescent="0.2"/>
  <cols>
    <col min="1" max="1" width="21" style="131" customWidth="1"/>
    <col min="2" max="4" width="9.7109375" style="172" customWidth="1"/>
    <col min="5" max="5" width="9.7109375" style="172" hidden="1" customWidth="1" outlineLevel="1"/>
    <col min="6" max="6" width="9.7109375" style="172" customWidth="1" collapsed="1"/>
    <col min="7" max="7" width="2.28515625" style="172" customWidth="1"/>
    <col min="8" max="10" width="9.7109375" style="172" customWidth="1"/>
    <col min="11" max="11" width="9.7109375" style="172" hidden="1" customWidth="1" outlineLevel="1"/>
    <col min="12" max="12" width="9.7109375" style="172" customWidth="1" collapsed="1"/>
    <col min="13" max="25" width="5.42578125" style="6" customWidth="1"/>
    <col min="26" max="16384" width="8.85546875" style="6"/>
  </cols>
  <sheetData>
    <row r="1" spans="1:12" ht="12.75" customHeight="1" x14ac:dyDescent="0.2">
      <c r="A1" s="1277" t="s">
        <v>26</v>
      </c>
      <c r="B1" s="1277"/>
      <c r="C1" s="1277"/>
      <c r="D1" s="1277"/>
      <c r="E1" s="1277"/>
      <c r="F1" s="1277"/>
      <c r="G1" s="205"/>
      <c r="H1" s="205"/>
      <c r="I1" s="205"/>
      <c r="J1" s="205"/>
      <c r="K1" s="205"/>
      <c r="L1" s="205"/>
    </row>
    <row r="2" spans="1:12" ht="4.5" customHeight="1" x14ac:dyDescent="0.2">
      <c r="A2" s="205"/>
      <c r="B2" s="205"/>
      <c r="C2" s="205"/>
      <c r="D2" s="205"/>
      <c r="E2" s="205"/>
      <c r="F2" s="205"/>
      <c r="G2" s="205"/>
      <c r="H2" s="205"/>
      <c r="I2" s="205"/>
      <c r="J2" s="205"/>
      <c r="K2" s="205"/>
      <c r="L2" s="205"/>
    </row>
    <row r="3" spans="1:12" ht="39.75" customHeight="1" x14ac:dyDescent="0.2">
      <c r="A3" s="1278" t="s">
        <v>291</v>
      </c>
      <c r="B3" s="1278"/>
      <c r="C3" s="1278"/>
      <c r="D3" s="1278"/>
      <c r="E3" s="1278"/>
      <c r="F3" s="1278"/>
      <c r="G3" s="1229"/>
      <c r="H3" s="1229"/>
      <c r="I3" s="1229"/>
      <c r="J3" s="1229"/>
      <c r="K3" s="1229"/>
      <c r="L3" s="1229"/>
    </row>
    <row r="4" spans="1:12" s="286" customFormat="1" ht="4.5" customHeight="1" thickBot="1" x14ac:dyDescent="0.25">
      <c r="A4" s="204"/>
      <c r="B4" s="207"/>
      <c r="C4" s="207"/>
      <c r="D4" s="207"/>
      <c r="E4" s="207"/>
      <c r="F4" s="207"/>
      <c r="G4" s="332"/>
      <c r="H4" s="207"/>
      <c r="I4" s="207"/>
      <c r="J4" s="207"/>
      <c r="K4" s="207"/>
      <c r="L4" s="207"/>
    </row>
    <row r="5" spans="1:12" s="17" customFormat="1" ht="12.75" customHeight="1" x14ac:dyDescent="0.2">
      <c r="A5" s="414"/>
      <c r="B5" s="1281" t="s">
        <v>299</v>
      </c>
      <c r="C5" s="1281"/>
      <c r="D5" s="1281"/>
      <c r="E5" s="1281"/>
      <c r="F5" s="1281"/>
      <c r="G5" s="458"/>
      <c r="H5" s="1281" t="s">
        <v>300</v>
      </c>
      <c r="I5" s="1281"/>
      <c r="J5" s="1281"/>
      <c r="K5" s="1281"/>
      <c r="L5" s="1281"/>
    </row>
    <row r="6" spans="1:12" s="285" customFormat="1" ht="25.5" customHeight="1" x14ac:dyDescent="0.2">
      <c r="A6" s="447"/>
      <c r="B6" s="459" t="s">
        <v>11</v>
      </c>
      <c r="C6" s="459" t="s">
        <v>108</v>
      </c>
      <c r="D6" s="459" t="s">
        <v>24</v>
      </c>
      <c r="E6" s="459"/>
      <c r="F6" s="459" t="s">
        <v>132</v>
      </c>
      <c r="G6" s="460"/>
      <c r="H6" s="459" t="s">
        <v>11</v>
      </c>
      <c r="I6" s="459" t="s">
        <v>108</v>
      </c>
      <c r="J6" s="459" t="s">
        <v>24</v>
      </c>
      <c r="K6" s="459"/>
      <c r="L6" s="459" t="s">
        <v>132</v>
      </c>
    </row>
    <row r="7" spans="1:12" s="356" customFormat="1" ht="12.75" customHeight="1" x14ac:dyDescent="0.2">
      <c r="A7" s="258" t="s">
        <v>134</v>
      </c>
      <c r="B7" s="802">
        <v>6597</v>
      </c>
      <c r="C7" s="802">
        <v>7268</v>
      </c>
      <c r="D7" s="802">
        <v>588</v>
      </c>
      <c r="E7" s="802"/>
      <c r="F7" s="1018">
        <v>14453</v>
      </c>
      <c r="G7" s="390"/>
      <c r="H7" s="802">
        <v>23196</v>
      </c>
      <c r="I7" s="802">
        <v>20808</v>
      </c>
      <c r="J7" s="802">
        <v>1563</v>
      </c>
      <c r="K7" s="802">
        <v>0</v>
      </c>
      <c r="L7" s="1018">
        <v>45567</v>
      </c>
    </row>
    <row r="8" spans="1:12" s="356" customFormat="1" ht="12.75" customHeight="1" x14ac:dyDescent="0.2">
      <c r="A8" s="258" t="s">
        <v>133</v>
      </c>
      <c r="B8" s="802">
        <v>2775</v>
      </c>
      <c r="C8" s="802">
        <v>2304</v>
      </c>
      <c r="D8" s="802">
        <v>215</v>
      </c>
      <c r="E8" s="802"/>
      <c r="F8" s="1018">
        <v>5294</v>
      </c>
      <c r="G8" s="390"/>
      <c r="H8" s="802">
        <v>7762</v>
      </c>
      <c r="I8" s="802">
        <v>6619</v>
      </c>
      <c r="J8" s="802">
        <v>852</v>
      </c>
      <c r="K8" s="802">
        <v>0</v>
      </c>
      <c r="L8" s="1018">
        <v>15233</v>
      </c>
    </row>
    <row r="9" spans="1:12" s="356" customFormat="1" ht="12.75" customHeight="1" x14ac:dyDescent="0.2">
      <c r="A9" s="258" t="s">
        <v>111</v>
      </c>
      <c r="B9" s="802">
        <v>1983</v>
      </c>
      <c r="C9" s="802">
        <v>915</v>
      </c>
      <c r="D9" s="802">
        <v>51</v>
      </c>
      <c r="E9" s="802"/>
      <c r="F9" s="1018">
        <v>2949</v>
      </c>
      <c r="G9" s="390"/>
      <c r="H9" s="802">
        <v>4869</v>
      </c>
      <c r="I9" s="802">
        <v>2897</v>
      </c>
      <c r="J9" s="802">
        <v>174</v>
      </c>
      <c r="K9" s="802">
        <v>0</v>
      </c>
      <c r="L9" s="1018">
        <v>7940</v>
      </c>
    </row>
    <row r="10" spans="1:12" s="356" customFormat="1" ht="12.75" customHeight="1" x14ac:dyDescent="0.2">
      <c r="A10" s="391" t="s">
        <v>116</v>
      </c>
      <c r="B10" s="802">
        <v>1730</v>
      </c>
      <c r="C10" s="802">
        <v>2543</v>
      </c>
      <c r="D10" s="802">
        <v>126</v>
      </c>
      <c r="E10" s="802"/>
      <c r="F10" s="1018">
        <v>4399</v>
      </c>
      <c r="G10" s="390"/>
      <c r="H10" s="802">
        <v>5572</v>
      </c>
      <c r="I10" s="802">
        <v>7318</v>
      </c>
      <c r="J10" s="802">
        <v>380</v>
      </c>
      <c r="K10" s="802">
        <v>0</v>
      </c>
      <c r="L10" s="1018">
        <v>13270</v>
      </c>
    </row>
    <row r="11" spans="1:12" s="356" customFormat="1" ht="12.75" customHeight="1" x14ac:dyDescent="0.2">
      <c r="A11" s="258" t="s">
        <v>105</v>
      </c>
      <c r="B11" s="802">
        <v>2567</v>
      </c>
      <c r="C11" s="802">
        <v>2961</v>
      </c>
      <c r="D11" s="802">
        <v>131</v>
      </c>
      <c r="E11" s="802"/>
      <c r="F11" s="1018">
        <v>5659</v>
      </c>
      <c r="G11" s="390"/>
      <c r="H11" s="802">
        <v>7932</v>
      </c>
      <c r="I11" s="802">
        <v>8721</v>
      </c>
      <c r="J11" s="802">
        <v>436</v>
      </c>
      <c r="K11" s="802">
        <v>0</v>
      </c>
      <c r="L11" s="1018">
        <v>17089</v>
      </c>
    </row>
    <row r="12" spans="1:12" s="356" customFormat="1" ht="12.75" customHeight="1" x14ac:dyDescent="0.2">
      <c r="A12" s="258" t="s">
        <v>107</v>
      </c>
      <c r="B12" s="802">
        <v>2255</v>
      </c>
      <c r="C12" s="802">
        <v>1807</v>
      </c>
      <c r="D12" s="802">
        <v>324</v>
      </c>
      <c r="E12" s="802"/>
      <c r="F12" s="1018">
        <v>4386</v>
      </c>
      <c r="G12" s="390"/>
      <c r="H12" s="802">
        <v>5488</v>
      </c>
      <c r="I12" s="802">
        <v>5270</v>
      </c>
      <c r="J12" s="802">
        <v>766</v>
      </c>
      <c r="K12" s="802">
        <v>0</v>
      </c>
      <c r="L12" s="1018">
        <v>11524</v>
      </c>
    </row>
    <row r="13" spans="1:12" s="356" customFormat="1" ht="12.75" customHeight="1" x14ac:dyDescent="0.2">
      <c r="A13" s="258" t="s">
        <v>106</v>
      </c>
      <c r="B13" s="802">
        <v>1356</v>
      </c>
      <c r="C13" s="802">
        <v>1118</v>
      </c>
      <c r="D13" s="802">
        <v>219</v>
      </c>
      <c r="E13" s="802"/>
      <c r="F13" s="1018">
        <v>2693</v>
      </c>
      <c r="G13" s="390"/>
      <c r="H13" s="802">
        <v>3704</v>
      </c>
      <c r="I13" s="802">
        <v>3075</v>
      </c>
      <c r="J13" s="802">
        <v>698</v>
      </c>
      <c r="K13" s="802">
        <v>0</v>
      </c>
      <c r="L13" s="1018">
        <v>7477</v>
      </c>
    </row>
    <row r="14" spans="1:12" s="356" customFormat="1" ht="12.75" customHeight="1" x14ac:dyDescent="0.2">
      <c r="A14" s="258" t="s">
        <v>223</v>
      </c>
      <c r="B14" s="802">
        <v>566</v>
      </c>
      <c r="C14" s="802">
        <v>676</v>
      </c>
      <c r="D14" s="802">
        <v>38</v>
      </c>
      <c r="E14" s="802"/>
      <c r="F14" s="1018">
        <v>1280</v>
      </c>
      <c r="G14" s="390"/>
      <c r="H14" s="802">
        <v>1908</v>
      </c>
      <c r="I14" s="802">
        <v>2022</v>
      </c>
      <c r="J14" s="802">
        <v>235</v>
      </c>
      <c r="K14" s="802">
        <v>0</v>
      </c>
      <c r="L14" s="1018">
        <v>4165</v>
      </c>
    </row>
    <row r="15" spans="1:12" s="356" customFormat="1" ht="12.75" customHeight="1" x14ac:dyDescent="0.2">
      <c r="A15" s="258" t="s">
        <v>0</v>
      </c>
      <c r="B15" s="802">
        <v>3539</v>
      </c>
      <c r="C15" s="802">
        <v>2457</v>
      </c>
      <c r="D15" s="802">
        <v>57</v>
      </c>
      <c r="E15" s="802"/>
      <c r="F15" s="1018">
        <v>6053</v>
      </c>
      <c r="G15" s="390"/>
      <c r="H15" s="802">
        <v>10694</v>
      </c>
      <c r="I15" s="802">
        <v>7853</v>
      </c>
      <c r="J15" s="802">
        <v>202</v>
      </c>
      <c r="K15" s="802">
        <v>0</v>
      </c>
      <c r="L15" s="1018">
        <v>18749</v>
      </c>
    </row>
    <row r="16" spans="1:12" s="356" customFormat="1" ht="12.75" customHeight="1" x14ac:dyDescent="0.2">
      <c r="A16" s="258" t="s">
        <v>110</v>
      </c>
      <c r="B16" s="802">
        <v>1923</v>
      </c>
      <c r="C16" s="802">
        <v>1565</v>
      </c>
      <c r="D16" s="802">
        <v>129</v>
      </c>
      <c r="E16" s="802"/>
      <c r="F16" s="1018">
        <v>3617</v>
      </c>
      <c r="G16" s="390"/>
      <c r="H16" s="802">
        <v>6539</v>
      </c>
      <c r="I16" s="802">
        <v>4618</v>
      </c>
      <c r="J16" s="802">
        <v>347</v>
      </c>
      <c r="K16" s="802">
        <v>0</v>
      </c>
      <c r="L16" s="1018">
        <v>11504</v>
      </c>
    </row>
    <row r="17" spans="1:12" s="724" customFormat="1" ht="12.75" customHeight="1" x14ac:dyDescent="0.2">
      <c r="A17" s="262" t="s">
        <v>221</v>
      </c>
      <c r="B17" s="798">
        <v>1364</v>
      </c>
      <c r="C17" s="798">
        <v>360</v>
      </c>
      <c r="D17" s="798">
        <v>474</v>
      </c>
      <c r="E17" s="798"/>
      <c r="F17" s="1019">
        <v>2198</v>
      </c>
      <c r="G17" s="1020"/>
      <c r="H17" s="798">
        <v>5266</v>
      </c>
      <c r="I17" s="798">
        <v>1076</v>
      </c>
      <c r="J17" s="798">
        <v>1484</v>
      </c>
      <c r="K17" s="798">
        <v>0</v>
      </c>
      <c r="L17" s="1019">
        <v>7826</v>
      </c>
    </row>
    <row r="18" spans="1:12" s="692" customFormat="1" ht="12.75" hidden="1" customHeight="1" outlineLevel="1" x14ac:dyDescent="0.2">
      <c r="A18" s="391"/>
      <c r="B18" s="802"/>
      <c r="C18" s="802"/>
      <c r="D18" s="802"/>
      <c r="E18" s="802"/>
      <c r="F18" s="1018"/>
      <c r="G18" s="1021"/>
      <c r="H18" s="802"/>
      <c r="I18" s="802"/>
      <c r="J18" s="802"/>
      <c r="K18" s="802"/>
      <c r="L18" s="1018"/>
    </row>
    <row r="19" spans="1:12" s="692" customFormat="1" ht="12.75" customHeight="1" collapsed="1" x14ac:dyDescent="0.2">
      <c r="A19" s="1022" t="s">
        <v>132</v>
      </c>
      <c r="B19" s="1023">
        <v>26655</v>
      </c>
      <c r="C19" s="1023">
        <v>23974</v>
      </c>
      <c r="D19" s="1023">
        <v>2352</v>
      </c>
      <c r="E19" s="1023"/>
      <c r="F19" s="1018">
        <v>52981</v>
      </c>
      <c r="G19" s="1021"/>
      <c r="H19" s="1023">
        <v>82930</v>
      </c>
      <c r="I19" s="1023">
        <v>70277</v>
      </c>
      <c r="J19" s="1023">
        <v>7137</v>
      </c>
      <c r="K19" s="1023">
        <v>0</v>
      </c>
      <c r="L19" s="1018">
        <v>160344</v>
      </c>
    </row>
    <row r="20" spans="1:12" s="751" customFormat="1" ht="12.75" customHeight="1" thickBot="1" x14ac:dyDescent="0.25">
      <c r="A20" s="374" t="s">
        <v>139</v>
      </c>
      <c r="B20" s="1024">
        <v>0.50309999999999999</v>
      </c>
      <c r="C20" s="1024">
        <v>0.45250000000000001</v>
      </c>
      <c r="D20" s="1024">
        <v>4.9399999999999999E-2</v>
      </c>
      <c r="E20" s="1024"/>
      <c r="F20" s="1025">
        <v>1</v>
      </c>
      <c r="G20" s="1026"/>
      <c r="H20" s="1024">
        <v>0.51719999999999999</v>
      </c>
      <c r="I20" s="1024">
        <v>0.43830000000000002</v>
      </c>
      <c r="J20" s="1024">
        <v>4.4499999999999998E-2</v>
      </c>
      <c r="K20" s="1024">
        <v>0</v>
      </c>
      <c r="L20" s="1025">
        <v>1</v>
      </c>
    </row>
    <row r="21" spans="1:12" s="388" customFormat="1" ht="4.5" customHeight="1" thickBot="1" x14ac:dyDescent="0.25">
      <c r="A21" s="385"/>
      <c r="B21" s="386"/>
      <c r="C21" s="386"/>
      <c r="D21" s="386"/>
      <c r="E21" s="386"/>
      <c r="F21" s="386"/>
      <c r="G21" s="387"/>
      <c r="H21" s="386"/>
      <c r="I21" s="386"/>
      <c r="J21" s="386"/>
      <c r="K21" s="386"/>
      <c r="L21" s="386"/>
    </row>
    <row r="22" spans="1:12" s="17" customFormat="1" ht="12.75" customHeight="1" x14ac:dyDescent="0.2">
      <c r="A22" s="443"/>
      <c r="B22" s="1282" t="s">
        <v>301</v>
      </c>
      <c r="C22" s="1282"/>
      <c r="D22" s="1282"/>
      <c r="E22" s="1282"/>
      <c r="F22" s="1282"/>
      <c r="G22" s="206"/>
      <c r="H22" s="172"/>
      <c r="I22" s="172"/>
      <c r="J22" s="172"/>
      <c r="K22" s="172"/>
      <c r="L22" s="172"/>
    </row>
    <row r="23" spans="1:12" s="17" customFormat="1" ht="12.75" customHeight="1" x14ac:dyDescent="0.2">
      <c r="A23" s="1275" t="s">
        <v>136</v>
      </c>
      <c r="B23" s="1273" t="s">
        <v>11</v>
      </c>
      <c r="C23" s="1273" t="s">
        <v>108</v>
      </c>
      <c r="D23" s="1273" t="s">
        <v>24</v>
      </c>
      <c r="E23" s="467"/>
      <c r="F23" s="1273" t="s">
        <v>132</v>
      </c>
      <c r="G23" s="206"/>
      <c r="H23" s="172"/>
      <c r="I23" s="172"/>
      <c r="J23" s="172"/>
      <c r="K23" s="172"/>
      <c r="L23" s="172"/>
    </row>
    <row r="24" spans="1:12" ht="12.75" customHeight="1" x14ac:dyDescent="0.2">
      <c r="A24" s="1279"/>
      <c r="B24" s="1274"/>
      <c r="C24" s="1274"/>
      <c r="D24" s="1274"/>
      <c r="E24" s="468"/>
      <c r="F24" s="1274"/>
      <c r="G24" s="206"/>
    </row>
    <row r="25" spans="1:12" s="356" customFormat="1" ht="12.75" customHeight="1" x14ac:dyDescent="0.2">
      <c r="A25" s="258" t="s">
        <v>134</v>
      </c>
      <c r="B25" s="352">
        <v>-0.11103624848403182</v>
      </c>
      <c r="C25" s="352">
        <v>-2.1935136589960935E-2</v>
      </c>
      <c r="D25" s="352">
        <v>0.20245398773006129</v>
      </c>
      <c r="E25" s="352"/>
      <c r="F25" s="507">
        <v>-5.7884101427547074E-2</v>
      </c>
      <c r="G25" s="390"/>
      <c r="H25" s="353"/>
      <c r="I25" s="353"/>
      <c r="J25" s="353"/>
      <c r="K25" s="353"/>
      <c r="L25" s="353"/>
    </row>
    <row r="26" spans="1:12" s="356" customFormat="1" ht="12.75" customHeight="1" x14ac:dyDescent="0.2">
      <c r="A26" s="258" t="s">
        <v>133</v>
      </c>
      <c r="B26" s="352">
        <v>-7.004021447721176E-2</v>
      </c>
      <c r="C26" s="352">
        <v>2.6109660574411553E-3</v>
      </c>
      <c r="D26" s="352">
        <v>-0.24028268551236753</v>
      </c>
      <c r="E26" s="352"/>
      <c r="F26" s="507">
        <v>-4.8697214734950589E-2</v>
      </c>
      <c r="G26" s="390"/>
      <c r="H26" s="353"/>
      <c r="I26" s="353"/>
      <c r="J26" s="353"/>
      <c r="K26" s="353"/>
      <c r="L26" s="353"/>
    </row>
    <row r="27" spans="1:12" s="356" customFormat="1" ht="12.75" customHeight="1" x14ac:dyDescent="0.2">
      <c r="A27" s="258" t="s">
        <v>111</v>
      </c>
      <c r="B27" s="352">
        <v>0.22331893892658861</v>
      </c>
      <c r="C27" s="352">
        <v>-0.1099221789883269</v>
      </c>
      <c r="D27" s="352">
        <v>-0.13559322033898302</v>
      </c>
      <c r="E27" s="352"/>
      <c r="F27" s="507">
        <v>8.8995568685376725E-2</v>
      </c>
      <c r="G27" s="390"/>
      <c r="H27" s="353"/>
      <c r="I27" s="353"/>
      <c r="J27" s="353"/>
      <c r="K27" s="353"/>
      <c r="L27" s="353"/>
    </row>
    <row r="28" spans="1:12" s="356" customFormat="1" ht="12.75" customHeight="1" x14ac:dyDescent="0.2">
      <c r="A28" s="391" t="s">
        <v>116</v>
      </c>
      <c r="B28" s="352">
        <v>-0.11327524346488982</v>
      </c>
      <c r="C28" s="352">
        <v>4.4782251437962106E-2</v>
      </c>
      <c r="D28" s="352">
        <v>-8.0291970802919721E-2</v>
      </c>
      <c r="E28" s="352"/>
      <c r="F28" s="507">
        <v>-2.720035382574082E-2</v>
      </c>
      <c r="G28" s="390"/>
      <c r="H28" s="353"/>
      <c r="I28" s="353"/>
      <c r="J28" s="353"/>
      <c r="K28" s="353"/>
      <c r="L28" s="353"/>
    </row>
    <row r="29" spans="1:12" s="356" customFormat="1" ht="12.75" customHeight="1" x14ac:dyDescent="0.2">
      <c r="A29" s="258" t="s">
        <v>105</v>
      </c>
      <c r="B29" s="352">
        <v>-0.12179267875470412</v>
      </c>
      <c r="C29" s="352">
        <v>-3.61328125E-2</v>
      </c>
      <c r="D29" s="352">
        <v>-0.20121951219512191</v>
      </c>
      <c r="E29" s="352"/>
      <c r="F29" s="507">
        <v>-8.1182010066569221E-2</v>
      </c>
      <c r="G29" s="390"/>
      <c r="H29" s="353"/>
      <c r="I29" s="353"/>
      <c r="J29" s="353"/>
      <c r="K29" s="353"/>
      <c r="L29" s="353"/>
    </row>
    <row r="30" spans="1:12" s="356" customFormat="1" ht="12.75" customHeight="1" x14ac:dyDescent="0.2">
      <c r="A30" s="258" t="s">
        <v>107</v>
      </c>
      <c r="B30" s="352">
        <v>0.24174008810572678</v>
      </c>
      <c r="C30" s="352">
        <v>-9.241587142139629E-2</v>
      </c>
      <c r="D30" s="352">
        <v>0.89473684210526305</v>
      </c>
      <c r="E30" s="352"/>
      <c r="F30" s="507">
        <v>0.10256410256410264</v>
      </c>
      <c r="G30" s="390"/>
      <c r="H30" s="353"/>
      <c r="I30" s="353"/>
      <c r="J30" s="353"/>
      <c r="K30" s="353"/>
      <c r="L30" s="353"/>
    </row>
    <row r="31" spans="1:12" s="356" customFormat="1" ht="12.75" customHeight="1" x14ac:dyDescent="0.2">
      <c r="A31" s="258" t="s">
        <v>106</v>
      </c>
      <c r="B31" s="352">
        <v>8.6538461538461453E-2</v>
      </c>
      <c r="C31" s="352">
        <v>-1.4977973568281899E-2</v>
      </c>
      <c r="D31" s="352">
        <v>-0.18888888888888888</v>
      </c>
      <c r="E31" s="352"/>
      <c r="F31" s="507">
        <v>1.5077271013946403E-2</v>
      </c>
      <c r="G31" s="390"/>
      <c r="H31" s="353"/>
      <c r="I31" s="353"/>
      <c r="J31" s="353"/>
      <c r="K31" s="353"/>
      <c r="L31" s="353"/>
    </row>
    <row r="32" spans="1:12" s="356" customFormat="1" ht="12.75" customHeight="1" x14ac:dyDescent="0.2">
      <c r="A32" s="258" t="s">
        <v>223</v>
      </c>
      <c r="B32" s="352">
        <v>0.16942148760330578</v>
      </c>
      <c r="C32" s="352">
        <v>-5.9805285118219698E-2</v>
      </c>
      <c r="D32" s="352">
        <v>-0.5</v>
      </c>
      <c r="E32" s="352"/>
      <c r="F32" s="507">
        <v>7.8186082877240715E-4</v>
      </c>
      <c r="G32" s="390"/>
      <c r="H32" s="353"/>
      <c r="I32" s="353"/>
      <c r="J32" s="353"/>
      <c r="K32" s="353"/>
      <c r="L32" s="353"/>
    </row>
    <row r="33" spans="1:12" s="356" customFormat="1" ht="12.75" customHeight="1" x14ac:dyDescent="0.2">
      <c r="A33" s="258" t="s">
        <v>0</v>
      </c>
      <c r="B33" s="352">
        <v>-6.3260984647961926E-2</v>
      </c>
      <c r="C33" s="352">
        <v>-0.124376336421953</v>
      </c>
      <c r="D33" s="352">
        <v>-1.7241379310344862E-2</v>
      </c>
      <c r="E33" s="352"/>
      <c r="F33" s="507">
        <v>-8.86781090033123E-2</v>
      </c>
      <c r="G33" s="390"/>
      <c r="H33" s="353"/>
      <c r="I33" s="353"/>
      <c r="J33" s="353"/>
      <c r="K33" s="353"/>
      <c r="L33" s="353"/>
    </row>
    <row r="34" spans="1:12" s="356" customFormat="1" ht="12.75" customHeight="1" x14ac:dyDescent="0.2">
      <c r="A34" s="258" t="s">
        <v>110</v>
      </c>
      <c r="B34" s="352">
        <v>-4.6130952380952328E-2</v>
      </c>
      <c r="C34" s="352">
        <v>-4.1053921568627416E-2</v>
      </c>
      <c r="D34" s="352">
        <v>0.17272727272727262</v>
      </c>
      <c r="E34" s="352"/>
      <c r="F34" s="507">
        <v>-3.7519957424161809E-2</v>
      </c>
      <c r="G34" s="390"/>
      <c r="H34" s="353"/>
      <c r="I34" s="353"/>
      <c r="J34" s="353"/>
      <c r="K34" s="353"/>
      <c r="L34" s="353"/>
    </row>
    <row r="35" spans="1:12" s="356" customFormat="1" ht="12.75" customHeight="1" x14ac:dyDescent="0.2">
      <c r="A35" s="262" t="s">
        <v>221</v>
      </c>
      <c r="B35" s="389">
        <v>-0.28210526315789475</v>
      </c>
      <c r="C35" s="389">
        <v>0.18032786885245899</v>
      </c>
      <c r="D35" s="389">
        <v>-9.0211132437619912E-2</v>
      </c>
      <c r="E35" s="389"/>
      <c r="F35" s="508">
        <v>-0.19369038884812917</v>
      </c>
      <c r="G35" s="390"/>
      <c r="H35" s="353"/>
      <c r="I35" s="353"/>
      <c r="J35" s="353"/>
      <c r="K35" s="353"/>
      <c r="L35" s="353"/>
    </row>
    <row r="36" spans="1:12" s="356" customFormat="1" ht="12.75" hidden="1" customHeight="1" outlineLevel="1" x14ac:dyDescent="0.2">
      <c r="A36" s="391"/>
      <c r="B36" s="352"/>
      <c r="C36" s="352"/>
      <c r="D36" s="352"/>
      <c r="E36" s="352"/>
      <c r="F36" s="507"/>
      <c r="G36" s="390"/>
      <c r="H36" s="353"/>
      <c r="I36" s="353"/>
      <c r="J36" s="353"/>
      <c r="K36" s="353"/>
      <c r="L36" s="353"/>
    </row>
    <row r="37" spans="1:12" s="356" customFormat="1" ht="12.75" customHeight="1" collapsed="1" thickBot="1" x14ac:dyDescent="0.25">
      <c r="A37" s="366" t="s">
        <v>132</v>
      </c>
      <c r="B37" s="1027">
        <v>-5.2839172766683262E-2</v>
      </c>
      <c r="C37" s="1027">
        <v>-3.5290330368999201E-2</v>
      </c>
      <c r="D37" s="1027">
        <v>5.9880239520957446E-3</v>
      </c>
      <c r="E37" s="1027"/>
      <c r="F37" s="1028">
        <v>-4.2471670492129188E-2</v>
      </c>
      <c r="G37" s="390"/>
      <c r="H37" s="353"/>
      <c r="I37" s="353"/>
      <c r="J37" s="353"/>
      <c r="K37" s="353"/>
      <c r="L37" s="353"/>
    </row>
    <row r="38" spans="1:12" ht="4.5" customHeight="1" thickBot="1" x14ac:dyDescent="0.25">
      <c r="A38" s="333"/>
      <c r="B38" s="333"/>
      <c r="C38" s="333"/>
      <c r="D38" s="333"/>
      <c r="E38" s="333"/>
      <c r="F38" s="333"/>
      <c r="G38" s="206"/>
    </row>
    <row r="39" spans="1:12" ht="12.75" customHeight="1" x14ac:dyDescent="0.2">
      <c r="A39" s="414"/>
      <c r="B39" s="1280" t="s">
        <v>301</v>
      </c>
      <c r="C39" s="1280"/>
      <c r="D39" s="1280"/>
      <c r="E39" s="1280"/>
      <c r="F39" s="1280"/>
      <c r="G39" s="206"/>
    </row>
    <row r="40" spans="1:12" ht="12.75" customHeight="1" x14ac:dyDescent="0.2">
      <c r="A40" s="1275" t="s">
        <v>77</v>
      </c>
      <c r="B40" s="1273" t="s">
        <v>11</v>
      </c>
      <c r="C40" s="1273" t="s">
        <v>108</v>
      </c>
      <c r="D40" s="1273" t="s">
        <v>24</v>
      </c>
      <c r="E40" s="550"/>
      <c r="F40" s="1273" t="s">
        <v>132</v>
      </c>
      <c r="G40" s="549"/>
    </row>
    <row r="41" spans="1:12" ht="12.75" customHeight="1" x14ac:dyDescent="0.2">
      <c r="A41" s="1276"/>
      <c r="B41" s="1274"/>
      <c r="C41" s="1274"/>
      <c r="D41" s="1274"/>
      <c r="E41" s="551"/>
      <c r="F41" s="1274"/>
      <c r="G41" s="206"/>
    </row>
    <row r="42" spans="1:12" s="1029" customFormat="1" ht="12.75" customHeight="1" x14ac:dyDescent="0.2">
      <c r="A42" s="258" t="s">
        <v>134</v>
      </c>
      <c r="B42" s="352">
        <v>-0.12622516556291385</v>
      </c>
      <c r="C42" s="352">
        <v>0.23584424417616057</v>
      </c>
      <c r="D42" s="352">
        <v>-2.9702970297029729E-2</v>
      </c>
      <c r="E42" s="352"/>
      <c r="F42" s="507">
        <v>2.9635962100163837E-2</v>
      </c>
      <c r="G42" s="390"/>
      <c r="H42" s="826"/>
      <c r="I42" s="826"/>
      <c r="J42" s="826"/>
      <c r="K42" s="826"/>
      <c r="L42" s="826"/>
    </row>
    <row r="43" spans="1:12" s="1029" customFormat="1" ht="12.75" customHeight="1" x14ac:dyDescent="0.2">
      <c r="A43" s="258" t="s">
        <v>133</v>
      </c>
      <c r="B43" s="352">
        <v>9.9445324881141106E-2</v>
      </c>
      <c r="C43" s="352">
        <v>-1.3276231263383287E-2</v>
      </c>
      <c r="D43" s="352">
        <v>-0.61946902654867264</v>
      </c>
      <c r="E43" s="352"/>
      <c r="F43" s="507">
        <v>-2.3967551622418926E-2</v>
      </c>
      <c r="G43" s="390"/>
      <c r="H43" s="826"/>
      <c r="I43" s="826"/>
      <c r="J43" s="826"/>
      <c r="K43" s="826"/>
      <c r="L43" s="826"/>
    </row>
    <row r="44" spans="1:12" s="356" customFormat="1" ht="12.75" customHeight="1" x14ac:dyDescent="0.2">
      <c r="A44" s="258" t="s">
        <v>111</v>
      </c>
      <c r="B44" s="352">
        <v>0.30977542932628799</v>
      </c>
      <c r="C44" s="352">
        <v>-0.15668202764976957</v>
      </c>
      <c r="D44" s="352">
        <v>-0.47959183673469385</v>
      </c>
      <c r="E44" s="352"/>
      <c r="F44" s="507">
        <v>9.3437152391546263E-2</v>
      </c>
      <c r="G44" s="390"/>
      <c r="H44" s="353"/>
      <c r="I44" s="353"/>
      <c r="J44" s="353"/>
      <c r="K44" s="353"/>
      <c r="L44" s="353"/>
    </row>
    <row r="45" spans="1:12" s="356" customFormat="1" ht="12.75" customHeight="1" x14ac:dyDescent="0.2">
      <c r="A45" s="391" t="s">
        <v>116</v>
      </c>
      <c r="B45" s="352">
        <v>0.85423365487674174</v>
      </c>
      <c r="C45" s="352">
        <v>5.1383399209485869E-3</v>
      </c>
      <c r="D45" s="352">
        <v>-0.24550898203592819</v>
      </c>
      <c r="E45" s="352"/>
      <c r="F45" s="507">
        <v>0.21184573002754825</v>
      </c>
      <c r="G45" s="390"/>
      <c r="H45" s="353"/>
      <c r="I45" s="353"/>
      <c r="J45" s="353"/>
      <c r="K45" s="353"/>
      <c r="L45" s="353"/>
    </row>
    <row r="46" spans="1:12" s="356" customFormat="1" ht="12.75" customHeight="1" x14ac:dyDescent="0.2">
      <c r="A46" s="258" t="s">
        <v>105</v>
      </c>
      <c r="B46" s="352">
        <v>0.28800802809834414</v>
      </c>
      <c r="C46" s="352">
        <v>-8.1290722928948234E-2</v>
      </c>
      <c r="D46" s="352">
        <v>-0.29189189189189191</v>
      </c>
      <c r="E46" s="352"/>
      <c r="F46" s="507">
        <v>4.7768931679318616E-2</v>
      </c>
      <c r="G46" s="390"/>
      <c r="H46" s="353"/>
      <c r="I46" s="353"/>
      <c r="J46" s="353"/>
      <c r="K46" s="353"/>
      <c r="L46" s="353"/>
    </row>
    <row r="47" spans="1:12" s="356" customFormat="1" ht="12.75" customHeight="1" x14ac:dyDescent="0.2">
      <c r="A47" s="258" t="s">
        <v>107</v>
      </c>
      <c r="B47" s="352">
        <v>0.60042583392476945</v>
      </c>
      <c r="C47" s="352">
        <v>-8.2327113062569124E-3</v>
      </c>
      <c r="D47" s="352">
        <v>-0.20197044334975367</v>
      </c>
      <c r="E47" s="352"/>
      <c r="F47" s="507">
        <v>0.20593896068188067</v>
      </c>
      <c r="G47" s="353"/>
      <c r="H47" s="353"/>
      <c r="I47" s="353"/>
      <c r="J47" s="353"/>
      <c r="K47" s="353"/>
      <c r="L47" s="353"/>
    </row>
    <row r="48" spans="1:12" s="356" customFormat="1" ht="12.75" customHeight="1" x14ac:dyDescent="0.2">
      <c r="A48" s="258" t="s">
        <v>106</v>
      </c>
      <c r="B48" s="352">
        <v>-0.14231499051233398</v>
      </c>
      <c r="C48" s="352">
        <v>0.1906283280085197</v>
      </c>
      <c r="D48" s="352">
        <v>-0.21785714285714286</v>
      </c>
      <c r="E48" s="352"/>
      <c r="F48" s="507">
        <v>-3.8214285714285756E-2</v>
      </c>
      <c r="G48" s="1030"/>
      <c r="H48" s="1030"/>
      <c r="I48" s="353"/>
      <c r="J48" s="353"/>
      <c r="K48" s="353"/>
      <c r="L48" s="353"/>
    </row>
    <row r="49" spans="1:12" s="356" customFormat="1" ht="12.75" customHeight="1" x14ac:dyDescent="0.2">
      <c r="A49" s="258" t="s">
        <v>223</v>
      </c>
      <c r="B49" s="352">
        <v>-0.461465271170314</v>
      </c>
      <c r="C49" s="352">
        <v>0.11001642036124792</v>
      </c>
      <c r="D49" s="352">
        <v>-0.50649350649350655</v>
      </c>
      <c r="E49" s="352"/>
      <c r="F49" s="507">
        <v>-0.26309729418537708</v>
      </c>
      <c r="G49" s="353"/>
      <c r="H49" s="353"/>
      <c r="I49" s="353"/>
      <c r="J49" s="353"/>
      <c r="K49" s="353"/>
      <c r="L49" s="353"/>
    </row>
    <row r="50" spans="1:12" s="356" customFormat="1" ht="12.75" customHeight="1" x14ac:dyDescent="0.2">
      <c r="A50" s="258" t="s">
        <v>0</v>
      </c>
      <c r="B50" s="352">
        <v>-0.21373028215952006</v>
      </c>
      <c r="C50" s="352">
        <v>-0.343399251737039</v>
      </c>
      <c r="D50" s="352">
        <v>-0.56153846153846154</v>
      </c>
      <c r="E50" s="352"/>
      <c r="F50" s="507">
        <v>-0.27708109399259528</v>
      </c>
      <c r="G50" s="353"/>
      <c r="H50" s="353"/>
      <c r="I50" s="353"/>
      <c r="J50" s="353"/>
      <c r="K50" s="353"/>
      <c r="L50" s="353"/>
    </row>
    <row r="51" spans="1:12" s="356" customFormat="1" ht="12.75" customHeight="1" x14ac:dyDescent="0.2">
      <c r="A51" s="258" t="s">
        <v>110</v>
      </c>
      <c r="B51" s="352">
        <v>0.10074413279908412</v>
      </c>
      <c r="C51" s="352">
        <v>-3.3950617283950657E-2</v>
      </c>
      <c r="D51" s="352">
        <v>-6.5217391304347783E-2</v>
      </c>
      <c r="E51" s="352"/>
      <c r="F51" s="507">
        <v>3.1954350927246855E-2</v>
      </c>
      <c r="G51" s="353"/>
      <c r="H51" s="353"/>
      <c r="I51" s="353"/>
      <c r="J51" s="353"/>
      <c r="K51" s="353"/>
      <c r="L51" s="353"/>
    </row>
    <row r="52" spans="1:12" s="356" customFormat="1" ht="12.75" customHeight="1" x14ac:dyDescent="0.2">
      <c r="A52" s="1031" t="s">
        <v>221</v>
      </c>
      <c r="B52" s="1032">
        <v>-0.36142322097378277</v>
      </c>
      <c r="C52" s="1032">
        <v>-0.29411764705882348</v>
      </c>
      <c r="D52" s="1032">
        <v>-0.28506787330316741</v>
      </c>
      <c r="E52" s="1032"/>
      <c r="F52" s="1033">
        <v>-0.33575098216983978</v>
      </c>
      <c r="G52" s="353"/>
      <c r="H52" s="353"/>
      <c r="I52" s="353"/>
      <c r="J52" s="353"/>
      <c r="K52" s="353"/>
      <c r="L52" s="353"/>
    </row>
    <row r="53" spans="1:12" s="356" customFormat="1" ht="12.75" hidden="1" customHeight="1" outlineLevel="1" x14ac:dyDescent="0.2">
      <c r="A53" s="391"/>
      <c r="B53" s="352"/>
      <c r="C53" s="352"/>
      <c r="D53" s="352"/>
      <c r="E53" s="352"/>
      <c r="F53" s="507"/>
      <c r="G53" s="353"/>
      <c r="H53" s="353"/>
      <c r="I53" s="353"/>
      <c r="J53" s="353"/>
      <c r="K53" s="353"/>
      <c r="L53" s="353"/>
    </row>
    <row r="54" spans="1:12" s="356" customFormat="1" ht="12.75" customHeight="1" collapsed="1" thickBot="1" x14ac:dyDescent="0.25">
      <c r="A54" s="1034" t="s">
        <v>132</v>
      </c>
      <c r="B54" s="1035">
        <v>-1.0542336389620988E-2</v>
      </c>
      <c r="C54" s="1035">
        <v>-1.3253210405004934E-2</v>
      </c>
      <c r="D54" s="1035">
        <v>-0.29049773755656105</v>
      </c>
      <c r="E54" s="1035"/>
      <c r="F54" s="1036">
        <v>-2.8762603116406993E-2</v>
      </c>
      <c r="G54" s="353"/>
      <c r="H54" s="353"/>
      <c r="I54" s="353"/>
      <c r="J54" s="353"/>
      <c r="K54" s="353"/>
      <c r="L54" s="353"/>
    </row>
    <row r="55" spans="1:12" ht="4.5" customHeight="1" thickBot="1" x14ac:dyDescent="0.25">
      <c r="A55" s="333"/>
      <c r="B55" s="333"/>
      <c r="C55" s="333"/>
      <c r="D55" s="333"/>
      <c r="E55" s="333"/>
      <c r="F55" s="333"/>
    </row>
    <row r="56" spans="1:12" ht="12.75" customHeight="1" x14ac:dyDescent="0.2">
      <c r="A56" s="414"/>
      <c r="B56" s="1280" t="s">
        <v>302</v>
      </c>
      <c r="C56" s="1280"/>
      <c r="D56" s="1280"/>
      <c r="E56" s="1280"/>
      <c r="F56" s="1280"/>
    </row>
    <row r="57" spans="1:12" ht="12.75" customHeight="1" x14ac:dyDescent="0.2">
      <c r="A57" s="1275" t="s">
        <v>77</v>
      </c>
      <c r="B57" s="1273" t="s">
        <v>11</v>
      </c>
      <c r="C57" s="1273" t="s">
        <v>108</v>
      </c>
      <c r="D57" s="1273" t="s">
        <v>24</v>
      </c>
      <c r="E57" s="550"/>
      <c r="F57" s="1273" t="s">
        <v>132</v>
      </c>
    </row>
    <row r="58" spans="1:12" ht="12.75" customHeight="1" x14ac:dyDescent="0.2">
      <c r="A58" s="1276"/>
      <c r="B58" s="1274"/>
      <c r="C58" s="1274"/>
      <c r="D58" s="1274"/>
      <c r="E58" s="551"/>
      <c r="F58" s="1274"/>
    </row>
    <row r="59" spans="1:12" s="356" customFormat="1" ht="12.75" customHeight="1" x14ac:dyDescent="0.2">
      <c r="A59" s="258" t="s">
        <v>134</v>
      </c>
      <c r="B59" s="352">
        <v>9.6374722314127803E-2</v>
      </c>
      <c r="C59" s="352">
        <v>0.24494435802321401</v>
      </c>
      <c r="D59" s="352">
        <v>-0.18931535269709543</v>
      </c>
      <c r="E59" s="352"/>
      <c r="F59" s="507">
        <v>0.14492826452925955</v>
      </c>
      <c r="G59" s="353"/>
      <c r="H59" s="353"/>
      <c r="I59" s="353"/>
      <c r="J59" s="353"/>
      <c r="K59" s="353"/>
      <c r="L59" s="353"/>
    </row>
    <row r="60" spans="1:12" s="356" customFormat="1" ht="12.75" customHeight="1" x14ac:dyDescent="0.2">
      <c r="A60" s="258" t="s">
        <v>133</v>
      </c>
      <c r="B60" s="352">
        <v>0.12803371602964675</v>
      </c>
      <c r="C60" s="352">
        <v>-0.10116784356328079</v>
      </c>
      <c r="D60" s="352">
        <v>-0.31511254019292601</v>
      </c>
      <c r="E60" s="352"/>
      <c r="F60" s="507">
        <v>-1.6527858480211766E-2</v>
      </c>
      <c r="G60" s="353"/>
      <c r="H60" s="353"/>
      <c r="I60" s="353"/>
      <c r="J60" s="353"/>
      <c r="K60" s="353"/>
      <c r="L60" s="353"/>
    </row>
    <row r="61" spans="1:12" s="356" customFormat="1" ht="12.75" customHeight="1" x14ac:dyDescent="0.2">
      <c r="A61" s="258" t="s">
        <v>111</v>
      </c>
      <c r="B61" s="352">
        <v>2.1825813221405976E-2</v>
      </c>
      <c r="C61" s="352">
        <v>-0.1255659523090854</v>
      </c>
      <c r="D61" s="352">
        <v>-0.35315985130111527</v>
      </c>
      <c r="E61" s="352"/>
      <c r="F61" s="507">
        <v>-4.8760033544986259E-2</v>
      </c>
      <c r="G61" s="353"/>
      <c r="H61" s="353"/>
      <c r="I61" s="353"/>
      <c r="J61" s="353"/>
      <c r="K61" s="353"/>
      <c r="L61" s="353"/>
    </row>
    <row r="62" spans="1:12" s="356" customFormat="1" ht="12.75" customHeight="1" x14ac:dyDescent="0.2">
      <c r="A62" s="391" t="s">
        <v>116</v>
      </c>
      <c r="B62" s="352">
        <v>0.46093340325117982</v>
      </c>
      <c r="C62" s="352">
        <v>-4.7755367599219278E-2</v>
      </c>
      <c r="D62" s="352">
        <v>-0.28436911487758942</v>
      </c>
      <c r="E62" s="352"/>
      <c r="F62" s="507">
        <v>0.10307564422277649</v>
      </c>
      <c r="G62" s="353"/>
      <c r="H62" s="353"/>
      <c r="I62" s="353"/>
      <c r="J62" s="353"/>
      <c r="K62" s="353"/>
      <c r="L62" s="353"/>
    </row>
    <row r="63" spans="1:12" s="356" customFormat="1" ht="12.75" customHeight="1" x14ac:dyDescent="0.2">
      <c r="A63" s="258" t="s">
        <v>105</v>
      </c>
      <c r="B63" s="352">
        <v>0.17406749555950274</v>
      </c>
      <c r="C63" s="352">
        <v>-2.6130653266331683E-2</v>
      </c>
      <c r="D63" s="352">
        <v>-0.16793893129770987</v>
      </c>
      <c r="E63" s="352"/>
      <c r="F63" s="507">
        <v>5.2602402217431399E-2</v>
      </c>
      <c r="G63" s="353"/>
      <c r="H63" s="353"/>
      <c r="I63" s="353"/>
      <c r="J63" s="353"/>
      <c r="K63" s="353"/>
      <c r="L63" s="353"/>
    </row>
    <row r="64" spans="1:12" s="356" customFormat="1" ht="12.75" customHeight="1" x14ac:dyDescent="0.2">
      <c r="A64" s="258" t="s">
        <v>107</v>
      </c>
      <c r="B64" s="352">
        <v>0.28014928854676935</v>
      </c>
      <c r="C64" s="352">
        <v>0</v>
      </c>
      <c r="D64" s="352">
        <v>-0.18336886993603407</v>
      </c>
      <c r="E64" s="352"/>
      <c r="F64" s="507">
        <v>9.8046688899475987E-2</v>
      </c>
      <c r="G64" s="353"/>
      <c r="H64" s="353"/>
      <c r="I64" s="353"/>
      <c r="J64" s="353"/>
      <c r="K64" s="353"/>
      <c r="L64" s="353"/>
    </row>
    <row r="65" spans="1:12" s="356" customFormat="1" ht="12.75" customHeight="1" x14ac:dyDescent="0.2">
      <c r="A65" s="258" t="s">
        <v>106</v>
      </c>
      <c r="B65" s="352">
        <v>-0.15684042795356246</v>
      </c>
      <c r="C65" s="352">
        <v>0.15125421190565325</v>
      </c>
      <c r="D65" s="352">
        <v>-3.9889958734525499E-2</v>
      </c>
      <c r="E65" s="352"/>
      <c r="F65" s="507">
        <v>-4.0302913618277536E-2</v>
      </c>
      <c r="G65" s="353"/>
      <c r="H65" s="353"/>
      <c r="I65" s="353"/>
      <c r="J65" s="353"/>
      <c r="K65" s="353"/>
      <c r="L65" s="353"/>
    </row>
    <row r="66" spans="1:12" s="356" customFormat="1" ht="12.75" customHeight="1" x14ac:dyDescent="0.2">
      <c r="A66" s="258" t="s">
        <v>223</v>
      </c>
      <c r="B66" s="352">
        <v>-0.2791839818662637</v>
      </c>
      <c r="C66" s="352">
        <v>7.7250932338838618E-2</v>
      </c>
      <c r="D66" s="352">
        <v>-0.29640718562874246</v>
      </c>
      <c r="E66" s="352"/>
      <c r="F66" s="507">
        <v>-0.14265129682997113</v>
      </c>
      <c r="G66" s="353"/>
      <c r="H66" s="353"/>
      <c r="I66" s="353"/>
      <c r="J66" s="353"/>
      <c r="K66" s="353"/>
      <c r="L66" s="353"/>
    </row>
    <row r="67" spans="1:12" s="356" customFormat="1" ht="12.75" customHeight="1" x14ac:dyDescent="0.2">
      <c r="A67" s="258" t="s">
        <v>0</v>
      </c>
      <c r="B67" s="352">
        <v>-0.32889865076874802</v>
      </c>
      <c r="C67" s="352">
        <v>-0.18418865572408061</v>
      </c>
      <c r="D67" s="352">
        <v>-0.48071979434447298</v>
      </c>
      <c r="E67" s="352"/>
      <c r="F67" s="507">
        <v>-0.27749518304431597</v>
      </c>
      <c r="G67" s="353"/>
      <c r="H67" s="353"/>
      <c r="I67" s="353"/>
      <c r="J67" s="353"/>
      <c r="K67" s="353"/>
      <c r="L67" s="353"/>
    </row>
    <row r="68" spans="1:12" s="356" customFormat="1" ht="12.75" customHeight="1" x14ac:dyDescent="0.2">
      <c r="A68" s="258" t="s">
        <v>110</v>
      </c>
      <c r="B68" s="352">
        <v>0.1993763756419662</v>
      </c>
      <c r="C68" s="352">
        <v>-1.4931740614334443E-2</v>
      </c>
      <c r="D68" s="352">
        <v>-0.15980629539951574</v>
      </c>
      <c r="E68" s="352"/>
      <c r="F68" s="507">
        <v>9.0116554534255711E-2</v>
      </c>
      <c r="G68" s="353"/>
      <c r="H68" s="353"/>
      <c r="I68" s="353"/>
      <c r="J68" s="353"/>
      <c r="K68" s="353"/>
      <c r="L68" s="353"/>
    </row>
    <row r="69" spans="1:12" s="356" customFormat="1" ht="12.75" customHeight="1" x14ac:dyDescent="0.2">
      <c r="A69" s="262" t="s">
        <v>221</v>
      </c>
      <c r="B69" s="389">
        <v>-0.11227242076871202</v>
      </c>
      <c r="C69" s="389">
        <v>0.28400954653937949</v>
      </c>
      <c r="D69" s="389">
        <v>-0.41250989707046715</v>
      </c>
      <c r="E69" s="389"/>
      <c r="F69" s="508">
        <v>-0.1581325301204819</v>
      </c>
      <c r="G69" s="353"/>
      <c r="H69" s="353"/>
      <c r="I69" s="353"/>
      <c r="J69" s="353"/>
      <c r="K69" s="353"/>
      <c r="L69" s="353"/>
    </row>
    <row r="70" spans="1:12" s="356" customFormat="1" ht="12.75" hidden="1" customHeight="1" outlineLevel="1" x14ac:dyDescent="0.2">
      <c r="A70" s="391"/>
      <c r="B70" s="352"/>
      <c r="C70" s="352"/>
      <c r="D70" s="352"/>
      <c r="E70" s="352"/>
      <c r="F70" s="507"/>
      <c r="G70" s="353"/>
      <c r="H70" s="353"/>
      <c r="I70" s="353"/>
      <c r="J70" s="353"/>
      <c r="K70" s="353"/>
      <c r="L70" s="353"/>
    </row>
    <row r="71" spans="1:12" s="356" customFormat="1" ht="12.75" customHeight="1" collapsed="1" thickBot="1" x14ac:dyDescent="0.25">
      <c r="A71" s="366" t="s">
        <v>132</v>
      </c>
      <c r="B71" s="1027">
        <v>1.1107182482107847E-2</v>
      </c>
      <c r="C71" s="1027">
        <v>1.8492485616150578E-2</v>
      </c>
      <c r="D71" s="1027">
        <v>-0.27343988598187929</v>
      </c>
      <c r="E71" s="1027"/>
      <c r="F71" s="1028">
        <v>-3.102404207830034E-3</v>
      </c>
      <c r="G71" s="353"/>
      <c r="H71" s="353"/>
      <c r="I71" s="353"/>
      <c r="J71" s="353"/>
      <c r="K71" s="353"/>
      <c r="L71" s="353"/>
    </row>
  </sheetData>
  <mergeCells count="22">
    <mergeCell ref="B39:F39"/>
    <mergeCell ref="B56:F56"/>
    <mergeCell ref="B5:F5"/>
    <mergeCell ref="H5:L5"/>
    <mergeCell ref="B22:F22"/>
    <mergeCell ref="F23:F24"/>
    <mergeCell ref="B40:B41"/>
    <mergeCell ref="C40:C41"/>
    <mergeCell ref="D40:D41"/>
    <mergeCell ref="F40:F41"/>
    <mergeCell ref="A1:F1"/>
    <mergeCell ref="A3:L3"/>
    <mergeCell ref="A23:A24"/>
    <mergeCell ref="B23:B24"/>
    <mergeCell ref="C23:C24"/>
    <mergeCell ref="D23:D24"/>
    <mergeCell ref="D57:D58"/>
    <mergeCell ref="F57:F58"/>
    <mergeCell ref="A40:A41"/>
    <mergeCell ref="A57:A58"/>
    <mergeCell ref="B57:B58"/>
    <mergeCell ref="C57:C58"/>
  </mergeCells>
  <phoneticPr fontId="4" type="noConversion"/>
  <pageMargins left="0.55118110236220474" right="0.47244094488188981" top="0.55118110236220474" bottom="0.51181102362204722" header="0" footer="0.27559055118110237"/>
  <pageSetup paperSize="9" scale="91" orientation="portrait" cellComments="asDisplayed" r:id="rId1"/>
  <headerFooter alignWithMargins="0">
    <oddHeader xml:space="preserve">&amp;C&amp;"Arial,Bold"&amp;14
</oddHeader>
    <oddFooter>&amp;L&amp;9&amp;K01+022Ericsson Third Quarter Report 2013&amp;R&amp;K01+022&amp;P</oddFooter>
  </headerFooter>
  <legacyDrawingHF r:id="rId2"/>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8"/>
    <pageSetUpPr fitToPage="1"/>
  </sheetPr>
  <dimension ref="A1:L58"/>
  <sheetViews>
    <sheetView showGridLines="0" view="pageBreakPreview" zoomScaleSheetLayoutView="100" workbookViewId="0">
      <pane xSplit="1" ySplit="4" topLeftCell="B5" activePane="bottomRight" state="frozen"/>
      <selection sqref="A1:XFD1048576"/>
      <selection pane="topRight" sqref="A1:XFD1048576"/>
      <selection pane="bottomLeft" sqref="A1:XFD1048576"/>
      <selection pane="bottomRight" activeCell="J1" sqref="J1:AR1048576"/>
    </sheetView>
  </sheetViews>
  <sheetFormatPr defaultColWidth="8.85546875" defaultRowHeight="11.25" customHeight="1" x14ac:dyDescent="0.2"/>
  <cols>
    <col min="1" max="1" width="49.42578125" style="131" customWidth="1"/>
    <col min="2" max="5" width="9.7109375" style="131" customWidth="1"/>
    <col min="6" max="6" width="2.28515625" style="131" customWidth="1"/>
    <col min="7" max="9" width="9.7109375" style="131" customWidth="1"/>
    <col min="10" max="11" width="4.85546875" style="131" customWidth="1"/>
    <col min="12" max="44" width="4.85546875" style="6" customWidth="1"/>
    <col min="45" max="16384" width="8.85546875" style="6"/>
  </cols>
  <sheetData>
    <row r="1" spans="1:11" ht="12.75" customHeight="1" x14ac:dyDescent="0.2">
      <c r="A1" s="1241" t="s">
        <v>12</v>
      </c>
      <c r="B1" s="1241"/>
      <c r="C1" s="1241"/>
      <c r="D1" s="1241"/>
      <c r="E1" s="1241"/>
      <c r="F1" s="1241"/>
      <c r="G1" s="1241"/>
      <c r="H1" s="1241"/>
      <c r="I1" s="1241"/>
    </row>
    <row r="2" spans="1:11" s="286" customFormat="1" ht="4.5" customHeight="1" thickBot="1" x14ac:dyDescent="0.25">
      <c r="A2" s="165"/>
      <c r="B2" s="130"/>
      <c r="C2" s="130"/>
      <c r="D2" s="222"/>
      <c r="E2" s="130"/>
      <c r="F2" s="130"/>
      <c r="G2" s="130"/>
      <c r="H2" s="130"/>
      <c r="I2" s="222"/>
      <c r="J2" s="176"/>
      <c r="K2" s="176"/>
    </row>
    <row r="3" spans="1:11" s="17" customFormat="1" ht="12.75" customHeight="1" x14ac:dyDescent="0.2">
      <c r="A3" s="448"/>
      <c r="B3" s="1271">
        <v>2012</v>
      </c>
      <c r="C3" s="1271"/>
      <c r="D3" s="1271"/>
      <c r="E3" s="1271"/>
      <c r="F3" s="606"/>
      <c r="G3" s="1271">
        <v>2013</v>
      </c>
      <c r="H3" s="1271"/>
      <c r="I3" s="1271"/>
      <c r="J3" s="134"/>
      <c r="K3" s="134"/>
    </row>
    <row r="4" spans="1:11" s="285" customFormat="1" ht="12.75" customHeight="1" x14ac:dyDescent="0.2">
      <c r="A4" s="428" t="s">
        <v>135</v>
      </c>
      <c r="B4" s="439" t="s">
        <v>160</v>
      </c>
      <c r="C4" s="439" t="s">
        <v>159</v>
      </c>
      <c r="D4" s="439" t="s">
        <v>158</v>
      </c>
      <c r="E4" s="439" t="s">
        <v>157</v>
      </c>
      <c r="F4" s="439"/>
      <c r="G4" s="439" t="s">
        <v>160</v>
      </c>
      <c r="H4" s="439" t="s">
        <v>159</v>
      </c>
      <c r="I4" s="439" t="s">
        <v>158</v>
      </c>
      <c r="J4" s="264"/>
      <c r="K4" s="264"/>
    </row>
    <row r="5" spans="1:11" s="356" customFormat="1" ht="12.75" customHeight="1" x14ac:dyDescent="0.2">
      <c r="A5" s="1037" t="s">
        <v>224</v>
      </c>
      <c r="B5" s="1038">
        <v>6265</v>
      </c>
      <c r="C5" s="1038">
        <v>5930</v>
      </c>
      <c r="D5" s="1038">
        <v>5317.8638103884768</v>
      </c>
      <c r="E5" s="1039">
        <v>5242.6863896599343</v>
      </c>
      <c r="F5" s="1039"/>
      <c r="G5" s="1038">
        <v>8637.545168921155</v>
      </c>
      <c r="H5" s="1038">
        <v>9498.8398621612141</v>
      </c>
      <c r="I5" s="1040">
        <v>7716</v>
      </c>
      <c r="J5" s="359"/>
      <c r="K5" s="359"/>
    </row>
    <row r="6" spans="1:11" s="356" customFormat="1" ht="12.75" customHeight="1" x14ac:dyDescent="0.2">
      <c r="A6" s="391" t="s">
        <v>225</v>
      </c>
      <c r="B6" s="1041">
        <v>1003</v>
      </c>
      <c r="C6" s="1041">
        <v>616</v>
      </c>
      <c r="D6" s="1041">
        <v>809.99430049512</v>
      </c>
      <c r="E6" s="1042">
        <v>4581.758535167497</v>
      </c>
      <c r="F6" s="1042"/>
      <c r="G6" s="1041">
        <v>1914.5944842333333</v>
      </c>
      <c r="H6" s="1041">
        <v>1214.9905500652835</v>
      </c>
      <c r="I6" s="1043">
        <v>658</v>
      </c>
      <c r="J6" s="359"/>
      <c r="K6" s="359"/>
    </row>
    <row r="7" spans="1:11" s="356" customFormat="1" ht="12.75" customHeight="1" x14ac:dyDescent="0.2">
      <c r="A7" s="391" t="s">
        <v>226</v>
      </c>
      <c r="B7" s="1041">
        <v>-980</v>
      </c>
      <c r="C7" s="1041">
        <v>-850</v>
      </c>
      <c r="D7" s="1041">
        <v>-664.4561367897827</v>
      </c>
      <c r="E7" s="1042">
        <v>-980.83518086710558</v>
      </c>
      <c r="F7" s="1042"/>
      <c r="G7" s="1041">
        <v>-757.66757039999993</v>
      </c>
      <c r="H7" s="1041">
        <v>-2365.2080687726939</v>
      </c>
      <c r="I7" s="1043">
        <v>-1534</v>
      </c>
      <c r="J7" s="359"/>
      <c r="K7" s="359"/>
    </row>
    <row r="8" spans="1:11" s="15" customFormat="1" ht="12.75" customHeight="1" x14ac:dyDescent="0.2">
      <c r="A8" s="210" t="s">
        <v>121</v>
      </c>
      <c r="B8" s="211">
        <v>-401</v>
      </c>
      <c r="C8" s="211">
        <v>-342</v>
      </c>
      <c r="D8" s="212">
        <v>-160.17563937627892</v>
      </c>
      <c r="E8" s="212">
        <v>-267.44997952576102</v>
      </c>
      <c r="F8" s="212"/>
      <c r="G8" s="211">
        <v>-324.17419211619489</v>
      </c>
      <c r="H8" s="211">
        <v>-1001.2859943071745</v>
      </c>
      <c r="I8" s="1209">
        <v>-457.44711801244171</v>
      </c>
      <c r="J8" s="197"/>
      <c r="K8" s="197"/>
    </row>
    <row r="9" spans="1:11" s="356" customFormat="1" ht="12.75" customHeight="1" x14ac:dyDescent="0.2">
      <c r="A9" s="391" t="s">
        <v>227</v>
      </c>
      <c r="B9" s="1044">
        <v>-370</v>
      </c>
      <c r="C9" s="1044">
        <v>-453</v>
      </c>
      <c r="D9" s="1041">
        <v>-94.770497574076018</v>
      </c>
      <c r="E9" s="1042">
        <v>-154.88647219942433</v>
      </c>
      <c r="F9" s="1042"/>
      <c r="G9" s="1041">
        <v>-209.3451764142857</v>
      </c>
      <c r="H9" s="1041">
        <f>-585.250654961421-1</f>
        <v>-586.25065496142099</v>
      </c>
      <c r="I9" s="1043">
        <v>-191</v>
      </c>
      <c r="J9" s="359"/>
      <c r="K9" s="359"/>
    </row>
    <row r="10" spans="1:11" s="724" customFormat="1" ht="12.75" customHeight="1" x14ac:dyDescent="0.2">
      <c r="A10" s="262" t="s">
        <v>228</v>
      </c>
      <c r="B10" s="1045">
        <v>12</v>
      </c>
      <c r="C10" s="1045">
        <v>75</v>
      </c>
      <c r="D10" s="1046">
        <v>-125.84508693783079</v>
      </c>
      <c r="E10" s="1046">
        <v>-51.178102625902298</v>
      </c>
      <c r="F10" s="1046"/>
      <c r="G10" s="1046">
        <v>-87.105346733333334</v>
      </c>
      <c r="H10" s="1046">
        <f>-48.1536476108313+1</f>
        <v>-47.1536476108313</v>
      </c>
      <c r="I10" s="1154">
        <v>-235</v>
      </c>
      <c r="J10" s="799"/>
      <c r="K10" s="799"/>
    </row>
    <row r="11" spans="1:11" s="326" customFormat="1" ht="12.75" customHeight="1" thickBot="1" x14ac:dyDescent="0.25">
      <c r="A11" s="366" t="s">
        <v>229</v>
      </c>
      <c r="B11" s="367">
        <v>5930</v>
      </c>
      <c r="C11" s="367">
        <v>5318</v>
      </c>
      <c r="D11" s="367">
        <v>5242.7863895819073</v>
      </c>
      <c r="E11" s="368">
        <v>8637.545169134999</v>
      </c>
      <c r="F11" s="368"/>
      <c r="G11" s="367">
        <v>9499.0215596068683</v>
      </c>
      <c r="H11" s="367">
        <v>7716.218040881552</v>
      </c>
      <c r="I11" s="480">
        <v>6414</v>
      </c>
      <c r="J11" s="369"/>
      <c r="K11" s="369"/>
    </row>
    <row r="12" spans="1:11" s="311" customFormat="1" ht="4.5" customHeight="1" thickBot="1" x14ac:dyDescent="0.25">
      <c r="A12" s="320"/>
      <c r="B12" s="320"/>
      <c r="C12" s="334"/>
      <c r="D12" s="334"/>
      <c r="E12" s="320"/>
      <c r="F12" s="320"/>
      <c r="G12" s="320"/>
      <c r="H12" s="334"/>
      <c r="I12" s="334"/>
      <c r="J12" s="321"/>
      <c r="K12" s="321"/>
    </row>
    <row r="13" spans="1:11" s="17" customFormat="1" ht="12.75" customHeight="1" x14ac:dyDescent="0.2">
      <c r="A13" s="414"/>
      <c r="B13" s="1271">
        <v>2012</v>
      </c>
      <c r="C13" s="1271"/>
      <c r="D13" s="1271"/>
      <c r="E13" s="1271"/>
      <c r="F13" s="606"/>
      <c r="G13" s="1271">
        <v>2013</v>
      </c>
      <c r="H13" s="1271"/>
      <c r="I13" s="1271"/>
      <c r="J13" s="134"/>
      <c r="K13" s="134"/>
    </row>
    <row r="14" spans="1:11" s="285" customFormat="1" ht="12.75" customHeight="1" x14ac:dyDescent="0.2">
      <c r="A14" s="449" t="s">
        <v>138</v>
      </c>
      <c r="B14" s="445" t="s">
        <v>58</v>
      </c>
      <c r="C14" s="445" t="s">
        <v>59</v>
      </c>
      <c r="D14" s="445" t="s">
        <v>35</v>
      </c>
      <c r="E14" s="439" t="s">
        <v>141</v>
      </c>
      <c r="F14" s="439"/>
      <c r="G14" s="445" t="s">
        <v>58</v>
      </c>
      <c r="H14" s="445" t="s">
        <v>59</v>
      </c>
      <c r="I14" s="445" t="s">
        <v>35</v>
      </c>
      <c r="J14" s="264"/>
      <c r="K14" s="264"/>
    </row>
    <row r="15" spans="1:11" s="356" customFormat="1" ht="12.75" customHeight="1" x14ac:dyDescent="0.2">
      <c r="A15" s="1037" t="s">
        <v>224</v>
      </c>
      <c r="B15" s="1038">
        <v>6265</v>
      </c>
      <c r="C15" s="1038">
        <v>6265</v>
      </c>
      <c r="D15" s="1038">
        <v>6265</v>
      </c>
      <c r="E15" s="1039">
        <v>6265</v>
      </c>
      <c r="F15" s="1039"/>
      <c r="G15" s="1038">
        <v>8637.545168921155</v>
      </c>
      <c r="H15" s="1038">
        <v>8637.545168921155</v>
      </c>
      <c r="I15" s="1040">
        <v>8638</v>
      </c>
      <c r="J15" s="359"/>
      <c r="K15" s="359"/>
    </row>
    <row r="16" spans="1:11" s="356" customFormat="1" ht="12.75" customHeight="1" x14ac:dyDescent="0.2">
      <c r="A16" s="391" t="s">
        <v>225</v>
      </c>
      <c r="B16" s="1041">
        <v>1003</v>
      </c>
      <c r="C16" s="1041">
        <v>1619</v>
      </c>
      <c r="D16" s="1041">
        <v>2429.299788526087</v>
      </c>
      <c r="E16" s="1042">
        <v>7011.0583235392851</v>
      </c>
      <c r="F16" s="1042"/>
      <c r="G16" s="1041">
        <v>1914.5944842333333</v>
      </c>
      <c r="H16" s="1041">
        <v>3129.5850343800003</v>
      </c>
      <c r="I16" s="1043">
        <v>3788</v>
      </c>
      <c r="J16" s="359"/>
      <c r="K16" s="359"/>
    </row>
    <row r="17" spans="1:11" s="356" customFormat="1" ht="12.75" customHeight="1" x14ac:dyDescent="0.2">
      <c r="A17" s="391" t="s">
        <v>226</v>
      </c>
      <c r="B17" s="1041">
        <v>-980</v>
      </c>
      <c r="C17" s="1041">
        <v>-1830</v>
      </c>
      <c r="D17" s="1041">
        <v>-2493.7405146157894</v>
      </c>
      <c r="E17" s="1042">
        <v>-3474.5756954142853</v>
      </c>
      <c r="F17" s="1042"/>
      <c r="G17" s="1041">
        <v>-757.66757039999993</v>
      </c>
      <c r="H17" s="1041">
        <v>-3122.8756392159999</v>
      </c>
      <c r="I17" s="1043">
        <v>-4657</v>
      </c>
      <c r="J17" s="359"/>
      <c r="K17" s="359"/>
    </row>
    <row r="18" spans="1:11" s="15" customFormat="1" ht="12.75" customHeight="1" x14ac:dyDescent="0.2">
      <c r="A18" s="210" t="s">
        <v>121</v>
      </c>
      <c r="B18" s="211">
        <v>-401</v>
      </c>
      <c r="C18" s="211">
        <v>-743</v>
      </c>
      <c r="D18" s="211">
        <v>-902.55884627962541</v>
      </c>
      <c r="E18" s="212">
        <v>-1170.0088257555715</v>
      </c>
      <c r="F18" s="212"/>
      <c r="G18" s="211">
        <v>-324.17419211619489</v>
      </c>
      <c r="H18" s="211">
        <v>-1325.4601864194583</v>
      </c>
      <c r="I18" s="479">
        <v>-1782</v>
      </c>
      <c r="J18" s="197"/>
      <c r="K18" s="197"/>
    </row>
    <row r="19" spans="1:11" s="356" customFormat="1" ht="12.75" customHeight="1" x14ac:dyDescent="0.2">
      <c r="A19" s="391" t="s">
        <v>227</v>
      </c>
      <c r="B19" s="1044">
        <v>-370</v>
      </c>
      <c r="C19" s="1044">
        <v>-823</v>
      </c>
      <c r="D19" s="1041">
        <v>-917.74912623076932</v>
      </c>
      <c r="E19" s="1042">
        <v>-1072.6355985999999</v>
      </c>
      <c r="F19" s="1042"/>
      <c r="G19" s="1041">
        <v>-209.3451764142857</v>
      </c>
      <c r="H19" s="1041">
        <v>-794.5958313750001</v>
      </c>
      <c r="I19" s="1043">
        <v>-986</v>
      </c>
      <c r="J19" s="359"/>
      <c r="K19" s="359"/>
    </row>
    <row r="20" spans="1:11" s="724" customFormat="1" ht="12.75" customHeight="1" x14ac:dyDescent="0.2">
      <c r="A20" s="262" t="s">
        <v>228</v>
      </c>
      <c r="B20" s="1045">
        <v>12</v>
      </c>
      <c r="C20" s="1045">
        <v>87</v>
      </c>
      <c r="D20" s="1046">
        <v>-39.046747925598112</v>
      </c>
      <c r="E20" s="1046">
        <v>-89.524850704945067</v>
      </c>
      <c r="F20" s="1046"/>
      <c r="G20" s="1046">
        <v>-87.105346733333334</v>
      </c>
      <c r="H20" s="1046">
        <v>-134.25899426785713</v>
      </c>
      <c r="I20" s="1154">
        <v>-369</v>
      </c>
      <c r="J20" s="799"/>
      <c r="K20" s="799"/>
    </row>
    <row r="21" spans="1:11" s="326" customFormat="1" ht="12.75" customHeight="1" thickBot="1" x14ac:dyDescent="0.25">
      <c r="A21" s="366" t="s">
        <v>229</v>
      </c>
      <c r="B21" s="367">
        <v>5930</v>
      </c>
      <c r="C21" s="368">
        <v>5318</v>
      </c>
      <c r="D21" s="368">
        <v>5242.7633997539297</v>
      </c>
      <c r="E21" s="368">
        <v>8638.3221788200535</v>
      </c>
      <c r="F21" s="368"/>
      <c r="G21" s="367">
        <v>9499.0215596068683</v>
      </c>
      <c r="H21" s="368">
        <v>7716.3997384423001</v>
      </c>
      <c r="I21" s="981">
        <v>6414</v>
      </c>
      <c r="J21" s="369"/>
      <c r="K21" s="369"/>
    </row>
    <row r="22" spans="1:11" ht="4.5" customHeight="1" x14ac:dyDescent="0.2">
      <c r="A22" s="132"/>
      <c r="B22" s="133"/>
      <c r="C22" s="133"/>
      <c r="D22" s="203"/>
      <c r="E22" s="133"/>
      <c r="F22" s="133"/>
      <c r="G22" s="133"/>
      <c r="H22" s="133"/>
      <c r="I22" s="203"/>
    </row>
    <row r="23" spans="1:11" ht="12.75" customHeight="1" x14ac:dyDescent="0.2">
      <c r="A23" s="1264" t="s">
        <v>14</v>
      </c>
      <c r="B23" s="1264"/>
      <c r="C23" s="1264"/>
      <c r="D23" s="1264"/>
      <c r="E23" s="1264"/>
      <c r="F23" s="1264"/>
      <c r="G23" s="1264"/>
      <c r="H23" s="1264"/>
      <c r="I23" s="1264"/>
    </row>
    <row r="24" spans="1:11" s="286" customFormat="1" ht="4.5" customHeight="1" thickBot="1" x14ac:dyDescent="0.25">
      <c r="A24" s="165"/>
      <c r="B24" s="130"/>
      <c r="C24" s="130"/>
      <c r="D24" s="224"/>
      <c r="E24" s="130"/>
      <c r="F24" s="130"/>
      <c r="G24" s="130"/>
      <c r="H24" s="130"/>
      <c r="I24" s="224"/>
      <c r="J24" s="176"/>
      <c r="K24" s="176"/>
    </row>
    <row r="25" spans="1:11" s="17" customFormat="1" ht="12.75" customHeight="1" x14ac:dyDescent="0.2">
      <c r="A25" s="394"/>
      <c r="B25" s="1262">
        <v>2012</v>
      </c>
      <c r="C25" s="1262"/>
      <c r="D25" s="1262"/>
      <c r="E25" s="1262"/>
      <c r="F25" s="606"/>
      <c r="G25" s="1262">
        <v>2013</v>
      </c>
      <c r="H25" s="1262"/>
      <c r="I25" s="1262"/>
      <c r="J25" s="134"/>
      <c r="K25" s="134"/>
    </row>
    <row r="26" spans="1:11" s="285" customFormat="1" ht="12.75" customHeight="1" x14ac:dyDescent="0.2">
      <c r="A26" s="428" t="s">
        <v>135</v>
      </c>
      <c r="B26" s="429" t="s">
        <v>160</v>
      </c>
      <c r="C26" s="429" t="s">
        <v>159</v>
      </c>
      <c r="D26" s="430" t="s">
        <v>158</v>
      </c>
      <c r="E26" s="417" t="s">
        <v>157</v>
      </c>
      <c r="F26" s="417"/>
      <c r="G26" s="429" t="s">
        <v>160</v>
      </c>
      <c r="H26" s="429" t="s">
        <v>159</v>
      </c>
      <c r="I26" s="430" t="s">
        <v>158</v>
      </c>
      <c r="J26" s="264"/>
      <c r="K26" s="264"/>
    </row>
    <row r="27" spans="1:11" s="356" customFormat="1" ht="12.75" customHeight="1" x14ac:dyDescent="0.2">
      <c r="A27" s="361" t="s">
        <v>225</v>
      </c>
      <c r="B27" s="362"/>
      <c r="C27" s="392"/>
      <c r="D27" s="392"/>
      <c r="E27" s="478"/>
      <c r="F27" s="478"/>
      <c r="G27" s="362"/>
      <c r="H27" s="392"/>
      <c r="I27" s="1134"/>
      <c r="J27" s="359"/>
      <c r="K27" s="359"/>
    </row>
    <row r="28" spans="1:11" ht="12.75" customHeight="1" x14ac:dyDescent="0.2">
      <c r="A28" s="217" t="s">
        <v>99</v>
      </c>
      <c r="B28" s="218">
        <v>1648</v>
      </c>
      <c r="C28" s="218">
        <v>994</v>
      </c>
      <c r="D28" s="218">
        <v>1461</v>
      </c>
      <c r="E28" s="216">
        <v>1326</v>
      </c>
      <c r="F28" s="216"/>
      <c r="G28" s="218">
        <v>1196</v>
      </c>
      <c r="H28" s="218">
        <v>1278</v>
      </c>
      <c r="I28" s="482">
        <v>778</v>
      </c>
    </row>
    <row r="29" spans="1:11" ht="12.75" customHeight="1" x14ac:dyDescent="0.2">
      <c r="A29" s="217" t="s">
        <v>183</v>
      </c>
      <c r="B29" s="218">
        <v>251</v>
      </c>
      <c r="C29" s="218">
        <v>525</v>
      </c>
      <c r="D29" s="218">
        <v>435</v>
      </c>
      <c r="E29" s="216">
        <v>430</v>
      </c>
      <c r="F29" s="216"/>
      <c r="G29" s="218">
        <v>282</v>
      </c>
      <c r="H29" s="218">
        <v>214</v>
      </c>
      <c r="I29" s="482">
        <v>237</v>
      </c>
    </row>
    <row r="30" spans="1:11" s="267" customFormat="1" ht="12.75" customHeight="1" x14ac:dyDescent="0.2">
      <c r="A30" s="160" t="s">
        <v>100</v>
      </c>
      <c r="B30" s="139">
        <v>5570</v>
      </c>
      <c r="C30" s="139">
        <v>992</v>
      </c>
      <c r="D30" s="138">
        <v>341</v>
      </c>
      <c r="E30" s="139">
        <v>409</v>
      </c>
      <c r="F30" s="139"/>
      <c r="G30" s="139">
        <v>196</v>
      </c>
      <c r="H30" s="139">
        <v>22</v>
      </c>
      <c r="I30" s="1210">
        <v>1418</v>
      </c>
      <c r="J30" s="264"/>
      <c r="K30" s="264"/>
    </row>
    <row r="31" spans="1:11" s="379" customFormat="1" ht="12.75" customHeight="1" x14ac:dyDescent="0.2">
      <c r="A31" s="375" t="s">
        <v>132</v>
      </c>
      <c r="B31" s="376">
        <f>SUM(B28:B30)</f>
        <v>7469</v>
      </c>
      <c r="C31" s="376">
        <v>2511</v>
      </c>
      <c r="D31" s="376">
        <v>2237</v>
      </c>
      <c r="E31" s="377">
        <f>SUM(E28:E30)</f>
        <v>2165</v>
      </c>
      <c r="F31" s="377"/>
      <c r="G31" s="376">
        <v>1674</v>
      </c>
      <c r="H31" s="376">
        <v>1514</v>
      </c>
      <c r="I31" s="483">
        <v>2433</v>
      </c>
      <c r="J31" s="378"/>
      <c r="K31" s="378"/>
    </row>
    <row r="32" spans="1:11" s="356" customFormat="1" ht="12.75" customHeight="1" x14ac:dyDescent="0.2">
      <c r="A32" s="363" t="s">
        <v>143</v>
      </c>
      <c r="B32" s="364"/>
      <c r="C32" s="393"/>
      <c r="D32" s="393"/>
      <c r="E32" s="365"/>
      <c r="F32" s="365"/>
      <c r="G32" s="364"/>
      <c r="H32" s="393"/>
      <c r="I32" s="1135"/>
      <c r="J32" s="359"/>
      <c r="K32" s="359"/>
    </row>
    <row r="33" spans="1:12" ht="12.75" customHeight="1" x14ac:dyDescent="0.2">
      <c r="A33" s="217" t="s">
        <v>99</v>
      </c>
      <c r="B33" s="218">
        <v>914</v>
      </c>
      <c r="C33" s="218">
        <v>982</v>
      </c>
      <c r="D33" s="218">
        <v>1035</v>
      </c>
      <c r="E33" s="216">
        <v>1081</v>
      </c>
      <c r="F33" s="216"/>
      <c r="G33" s="218">
        <v>1008</v>
      </c>
      <c r="H33" s="218">
        <v>983</v>
      </c>
      <c r="I33" s="482">
        <v>1008</v>
      </c>
    </row>
    <row r="34" spans="1:12" ht="12.75" customHeight="1" x14ac:dyDescent="0.2">
      <c r="A34" s="220" t="s">
        <v>183</v>
      </c>
      <c r="B34" s="218">
        <v>245</v>
      </c>
      <c r="C34" s="218">
        <v>259</v>
      </c>
      <c r="D34" s="218">
        <v>265</v>
      </c>
      <c r="E34" s="216">
        <v>555</v>
      </c>
      <c r="F34" s="216"/>
      <c r="G34" s="218">
        <v>303</v>
      </c>
      <c r="H34" s="218">
        <v>342</v>
      </c>
      <c r="I34" s="482">
        <v>388</v>
      </c>
    </row>
    <row r="35" spans="1:12" s="267" customFormat="1" ht="12.75" customHeight="1" x14ac:dyDescent="0.2">
      <c r="A35" s="221" t="s">
        <v>29</v>
      </c>
      <c r="B35" s="139">
        <v>1156</v>
      </c>
      <c r="C35" s="139">
        <v>1160</v>
      </c>
      <c r="D35" s="138">
        <v>1094</v>
      </c>
      <c r="E35" s="139">
        <v>1143</v>
      </c>
      <c r="F35" s="139"/>
      <c r="G35" s="139">
        <v>1100</v>
      </c>
      <c r="H35" s="139">
        <v>1111</v>
      </c>
      <c r="I35" s="1210">
        <v>1150</v>
      </c>
      <c r="J35" s="264"/>
      <c r="K35" s="264"/>
    </row>
    <row r="36" spans="1:12" s="326" customFormat="1" ht="12.75" customHeight="1" thickBot="1" x14ac:dyDescent="0.25">
      <c r="A36" s="366" t="s">
        <v>132</v>
      </c>
      <c r="B36" s="368">
        <v>2315</v>
      </c>
      <c r="C36" s="368">
        <v>2401</v>
      </c>
      <c r="D36" s="368">
        <v>2394</v>
      </c>
      <c r="E36" s="1047">
        <f>SUM(E33:E35)</f>
        <v>2779</v>
      </c>
      <c r="F36" s="1047"/>
      <c r="G36" s="368">
        <v>2411</v>
      </c>
      <c r="H36" s="368">
        <v>2436</v>
      </c>
      <c r="I36" s="981">
        <v>2546</v>
      </c>
      <c r="J36" s="369"/>
      <c r="K36" s="369"/>
      <c r="L36" s="1048"/>
    </row>
    <row r="37" spans="1:12" s="15" customFormat="1" ht="4.5" customHeight="1" x14ac:dyDescent="0.2">
      <c r="A37" s="213"/>
      <c r="B37" s="214"/>
      <c r="C37" s="214"/>
      <c r="D37" s="214"/>
      <c r="E37" s="214"/>
      <c r="F37" s="214"/>
      <c r="G37" s="214"/>
      <c r="H37" s="214"/>
      <c r="I37" s="214"/>
      <c r="J37" s="197"/>
      <c r="K37" s="197"/>
    </row>
    <row r="38" spans="1:12" s="513" customFormat="1" ht="12.75" customHeight="1" x14ac:dyDescent="0.2">
      <c r="A38" s="1283" t="s">
        <v>265</v>
      </c>
      <c r="B38" s="1284"/>
      <c r="C38" s="1284"/>
      <c r="D38" s="1284"/>
      <c r="E38" s="1284"/>
      <c r="F38" s="608"/>
      <c r="G38" s="1284"/>
      <c r="H38" s="1284"/>
      <c r="I38" s="1284"/>
      <c r="J38" s="511"/>
      <c r="K38" s="512"/>
    </row>
    <row r="39" spans="1:12" s="513" customFormat="1" ht="4.5" customHeight="1" x14ac:dyDescent="0.2">
      <c r="A39" s="607"/>
      <c r="B39" s="608"/>
      <c r="C39" s="608"/>
      <c r="D39" s="608"/>
      <c r="E39" s="608"/>
      <c r="F39" s="608"/>
      <c r="G39" s="608"/>
      <c r="H39" s="608"/>
      <c r="I39" s="608"/>
      <c r="J39" s="511"/>
      <c r="K39" s="512"/>
    </row>
    <row r="40" spans="1:12" s="553" customFormat="1" ht="12.75" customHeight="1" x14ac:dyDescent="0.2">
      <c r="A40" s="607" t="s">
        <v>255</v>
      </c>
      <c r="B40" s="552"/>
      <c r="C40" s="552"/>
      <c r="D40" s="552"/>
      <c r="E40" s="552"/>
      <c r="F40" s="552"/>
      <c r="G40" s="552"/>
      <c r="H40" s="552"/>
      <c r="I40" s="552"/>
      <c r="J40" s="520"/>
      <c r="K40" s="521"/>
    </row>
    <row r="41" spans="1:12" s="518" customFormat="1" ht="4.5" customHeight="1" thickBot="1" x14ac:dyDescent="0.25">
      <c r="A41" s="514"/>
      <c r="B41" s="515"/>
      <c r="C41" s="515"/>
      <c r="D41" s="515"/>
      <c r="E41" s="515"/>
      <c r="F41" s="515"/>
      <c r="G41" s="515"/>
      <c r="H41" s="515"/>
      <c r="I41" s="515"/>
      <c r="J41" s="516"/>
      <c r="K41" s="517"/>
    </row>
    <row r="42" spans="1:12" s="522" customFormat="1" ht="12.75" customHeight="1" x14ac:dyDescent="0.2">
      <c r="A42" s="519"/>
      <c r="B42" s="1285">
        <v>2012</v>
      </c>
      <c r="C42" s="1286"/>
      <c r="D42" s="1286"/>
      <c r="E42" s="1286"/>
      <c r="F42" s="560"/>
      <c r="G42" s="1287">
        <v>2013</v>
      </c>
      <c r="H42" s="1287"/>
      <c r="I42" s="1287"/>
      <c r="J42" s="520"/>
      <c r="K42" s="521"/>
    </row>
    <row r="43" spans="1:12" s="527" customFormat="1" ht="12.75" customHeight="1" x14ac:dyDescent="0.2">
      <c r="A43" s="523" t="s">
        <v>135</v>
      </c>
      <c r="B43" s="524" t="s">
        <v>160</v>
      </c>
      <c r="C43" s="524" t="s">
        <v>159</v>
      </c>
      <c r="D43" s="524" t="s">
        <v>158</v>
      </c>
      <c r="E43" s="524" t="s">
        <v>157</v>
      </c>
      <c r="F43" s="524"/>
      <c r="G43" s="524" t="s">
        <v>160</v>
      </c>
      <c r="H43" s="524" t="s">
        <v>159</v>
      </c>
      <c r="I43" s="524" t="s">
        <v>158</v>
      </c>
      <c r="J43" s="525"/>
      <c r="K43" s="526"/>
    </row>
    <row r="44" spans="1:12" s="864" customFormat="1" ht="12.75" customHeight="1" x14ac:dyDescent="0.2">
      <c r="A44" s="1049" t="s">
        <v>155</v>
      </c>
      <c r="B44" s="942">
        <v>8804</v>
      </c>
      <c r="C44" s="942">
        <v>1205</v>
      </c>
      <c r="D44" s="933">
        <v>2184</v>
      </c>
      <c r="E44" s="942">
        <v>-6255</v>
      </c>
      <c r="F44" s="942"/>
      <c r="G44" s="942">
        <v>1204</v>
      </c>
      <c r="H44" s="942">
        <v>1516</v>
      </c>
      <c r="I44" s="1211">
        <v>3010</v>
      </c>
      <c r="J44" s="862"/>
      <c r="K44" s="863"/>
    </row>
    <row r="45" spans="1:12" s="864" customFormat="1" ht="12.75" customHeight="1" x14ac:dyDescent="0.2">
      <c r="A45" s="1050" t="s">
        <v>268</v>
      </c>
      <c r="B45" s="942">
        <v>4269</v>
      </c>
      <c r="C45" s="942">
        <v>3148</v>
      </c>
      <c r="D45" s="933">
        <v>4684</v>
      </c>
      <c r="E45" s="942">
        <v>6914</v>
      </c>
      <c r="F45" s="942"/>
      <c r="G45" s="942">
        <v>1598</v>
      </c>
      <c r="H45" s="942">
        <v>3483</v>
      </c>
      <c r="I45" s="1211">
        <v>4398</v>
      </c>
      <c r="J45" s="862"/>
      <c r="K45" s="863"/>
    </row>
    <row r="46" spans="1:12" s="864" customFormat="1" ht="12.75" customHeight="1" x14ac:dyDescent="0.2">
      <c r="A46" s="1050" t="s">
        <v>147</v>
      </c>
      <c r="B46" s="942">
        <v>731</v>
      </c>
      <c r="C46" s="942">
        <v>-1364</v>
      </c>
      <c r="D46" s="933">
        <v>6973</v>
      </c>
      <c r="E46" s="942">
        <v>15691</v>
      </c>
      <c r="F46" s="942"/>
      <c r="G46" s="942">
        <v>-2970</v>
      </c>
      <c r="H46" s="942">
        <v>4291</v>
      </c>
      <c r="I46" s="1211">
        <v>1459</v>
      </c>
      <c r="J46" s="862"/>
      <c r="K46" s="863"/>
    </row>
    <row r="47" spans="1:12" s="532" customFormat="1" ht="12.75" customHeight="1" thickBot="1" x14ac:dyDescent="0.25">
      <c r="A47" s="1051" t="s">
        <v>267</v>
      </c>
      <c r="B47" s="609">
        <v>0.17100000000000001</v>
      </c>
      <c r="C47" s="609">
        <v>-0.433</v>
      </c>
      <c r="D47" s="609">
        <v>1.4890000000000001</v>
      </c>
      <c r="E47" s="609">
        <v>2.2690000000000001</v>
      </c>
      <c r="F47" s="609"/>
      <c r="G47" s="609">
        <v>-1.859</v>
      </c>
      <c r="H47" s="609">
        <v>1.232</v>
      </c>
      <c r="I47" s="1221">
        <v>0.33200000000000002</v>
      </c>
      <c r="J47" s="530"/>
      <c r="K47" s="531"/>
    </row>
    <row r="48" spans="1:12" ht="4.5" customHeight="1" x14ac:dyDescent="0.2"/>
    <row r="49" spans="1:11" s="536" customFormat="1" ht="12.75" customHeight="1" x14ac:dyDescent="0.15">
      <c r="A49" s="554" t="s">
        <v>256</v>
      </c>
      <c r="B49" s="533"/>
      <c r="C49" s="533"/>
      <c r="D49" s="533"/>
      <c r="E49" s="533"/>
      <c r="F49" s="533"/>
      <c r="G49" s="533"/>
      <c r="H49" s="533"/>
      <c r="I49" s="533"/>
      <c r="J49" s="534"/>
      <c r="K49" s="535"/>
    </row>
    <row r="50" spans="1:11" s="541" customFormat="1" ht="4.5" customHeight="1" thickBot="1" x14ac:dyDescent="0.2">
      <c r="A50" s="537"/>
      <c r="B50" s="538"/>
      <c r="C50" s="538"/>
      <c r="D50" s="538"/>
      <c r="E50" s="538"/>
      <c r="F50" s="538"/>
      <c r="G50" s="538"/>
      <c r="H50" s="538"/>
      <c r="I50" s="538"/>
      <c r="J50" s="539"/>
      <c r="K50" s="540"/>
    </row>
    <row r="51" spans="1:11" s="513" customFormat="1" ht="12.75" customHeight="1" x14ac:dyDescent="0.2">
      <c r="A51" s="542"/>
      <c r="B51" s="543"/>
      <c r="C51" s="544"/>
      <c r="D51" s="544"/>
      <c r="E51" s="544" t="s">
        <v>179</v>
      </c>
      <c r="F51" s="544"/>
      <c r="G51" s="544" t="s">
        <v>87</v>
      </c>
      <c r="H51" s="544" t="s">
        <v>88</v>
      </c>
      <c r="I51" s="544" t="s">
        <v>83</v>
      </c>
      <c r="J51" s="511"/>
      <c r="K51" s="512"/>
    </row>
    <row r="52" spans="1:11" s="513" customFormat="1" ht="12.75" customHeight="1" x14ac:dyDescent="0.2">
      <c r="A52" s="546" t="s">
        <v>163</v>
      </c>
      <c r="B52" s="547"/>
      <c r="C52" s="548"/>
      <c r="D52" s="548"/>
      <c r="E52" s="548">
        <v>2012</v>
      </c>
      <c r="F52" s="548"/>
      <c r="G52" s="548">
        <v>2013</v>
      </c>
      <c r="H52" s="548">
        <v>2013</v>
      </c>
      <c r="I52" s="548">
        <v>2013</v>
      </c>
      <c r="J52" s="511"/>
      <c r="K52" s="512"/>
    </row>
    <row r="53" spans="1:11" s="864" customFormat="1" ht="12.75" customHeight="1" x14ac:dyDescent="0.2">
      <c r="A53" s="1052" t="s">
        <v>195</v>
      </c>
      <c r="B53" s="1053"/>
      <c r="C53" s="1054"/>
      <c r="D53" s="1054"/>
      <c r="E53" s="1054">
        <v>44682</v>
      </c>
      <c r="G53" s="1054">
        <v>37444</v>
      </c>
      <c r="H53" s="1054">
        <v>38479</v>
      </c>
      <c r="I53" s="886">
        <v>35163</v>
      </c>
      <c r="J53" s="862"/>
      <c r="K53" s="863"/>
    </row>
    <row r="54" spans="1:11" s="864" customFormat="1" ht="12.75" customHeight="1" x14ac:dyDescent="0.2">
      <c r="A54" s="1055" t="s">
        <v>257</v>
      </c>
      <c r="B54" s="1056"/>
      <c r="C54" s="1054"/>
      <c r="D54" s="1054"/>
      <c r="E54" s="1054">
        <v>32026</v>
      </c>
      <c r="G54" s="1054">
        <v>34641</v>
      </c>
      <c r="H54" s="1054">
        <v>26335</v>
      </c>
      <c r="I54" s="886">
        <v>25505</v>
      </c>
      <c r="J54" s="862"/>
      <c r="K54" s="863"/>
    </row>
    <row r="55" spans="1:11" s="864" customFormat="1" ht="12.75" customHeight="1" x14ac:dyDescent="0.2">
      <c r="A55" s="1055" t="s">
        <v>258</v>
      </c>
      <c r="B55" s="1056"/>
      <c r="C55" s="1054"/>
      <c r="D55" s="1054"/>
      <c r="E55" s="1054">
        <v>23898</v>
      </c>
      <c r="G55" s="1054">
        <v>23638</v>
      </c>
      <c r="H55" s="1054">
        <v>22471</v>
      </c>
      <c r="I55" s="886">
        <v>21745</v>
      </c>
      <c r="J55" s="862"/>
      <c r="K55" s="863"/>
    </row>
    <row r="56" spans="1:11" s="864" customFormat="1" ht="12.75" customHeight="1" x14ac:dyDescent="0.2">
      <c r="A56" s="1055" t="s">
        <v>259</v>
      </c>
      <c r="B56" s="1056"/>
      <c r="C56" s="1057"/>
      <c r="D56" s="1057"/>
      <c r="E56" s="1057">
        <v>4769</v>
      </c>
      <c r="G56" s="1057">
        <v>5084</v>
      </c>
      <c r="H56" s="1057">
        <v>4018</v>
      </c>
      <c r="I56" s="886">
        <v>3849</v>
      </c>
      <c r="J56" s="862"/>
      <c r="K56" s="863"/>
    </row>
    <row r="57" spans="1:11" s="864" customFormat="1" ht="12.75" customHeight="1" x14ac:dyDescent="0.2">
      <c r="A57" s="1055" t="s">
        <v>260</v>
      </c>
      <c r="B57" s="1056"/>
      <c r="C57" s="1058"/>
      <c r="D57" s="1058"/>
      <c r="E57" s="1058">
        <v>9503</v>
      </c>
      <c r="G57" s="1058">
        <v>11132</v>
      </c>
      <c r="H57" s="1058">
        <v>10907</v>
      </c>
      <c r="I57" s="886">
        <v>10385</v>
      </c>
      <c r="J57" s="862"/>
      <c r="K57" s="863"/>
    </row>
    <row r="58" spans="1:11" s="1062" customFormat="1" ht="12.75" customHeight="1" thickBot="1" x14ac:dyDescent="0.25">
      <c r="A58" s="1059" t="s">
        <v>276</v>
      </c>
      <c r="B58" s="1060"/>
      <c r="C58" s="1061"/>
      <c r="D58" s="1061"/>
      <c r="E58" s="1061">
        <v>38538</v>
      </c>
      <c r="G58" s="1061">
        <v>32231</v>
      </c>
      <c r="H58" s="1061">
        <v>27418</v>
      </c>
      <c r="I58" s="1220">
        <v>24689</v>
      </c>
      <c r="J58" s="530"/>
      <c r="K58" s="531"/>
    </row>
  </sheetData>
  <mergeCells count="12">
    <mergeCell ref="A38:E38"/>
    <mergeCell ref="G38:I38"/>
    <mergeCell ref="B42:E42"/>
    <mergeCell ref="G42:I42"/>
    <mergeCell ref="G25:I25"/>
    <mergeCell ref="B13:E13"/>
    <mergeCell ref="B25:E25"/>
    <mergeCell ref="A23:I23"/>
    <mergeCell ref="A1:I1"/>
    <mergeCell ref="B3:E3"/>
    <mergeCell ref="G13:I13"/>
    <mergeCell ref="G3:I3"/>
  </mergeCells>
  <phoneticPr fontId="4" type="noConversion"/>
  <pageMargins left="0.55118110236220474" right="0.47244094488188981" top="0.55118110236220474" bottom="0.51181102362204722" header="0" footer="0.27559055118110237"/>
  <pageSetup paperSize="9" scale="77" orientation="portrait" cellComments="asDisplayed" r:id="rId1"/>
  <headerFooter alignWithMargins="0">
    <oddHeader xml:space="preserve">&amp;C&amp;"Arial,Bold"&amp;14
</oddHeader>
    <oddFooter>&amp;L&amp;9&amp;K01+022Ericsson Third Quarter Report 2013&amp;R&amp;K01+022&amp;P</oddFooter>
  </headerFooter>
  <legacyDrawingHF r:id="rId2"/>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8"/>
    <pageSetUpPr fitToPage="1"/>
  </sheetPr>
  <dimension ref="A1:J59"/>
  <sheetViews>
    <sheetView showGridLines="0" view="pageBreakPreview" zoomScaleNormal="100" zoomScaleSheetLayoutView="100" workbookViewId="0">
      <pane xSplit="1" ySplit="4" topLeftCell="B5" activePane="bottomRight" state="frozen"/>
      <selection sqref="A1:XFD1048576"/>
      <selection pane="topRight" sqref="A1:XFD1048576"/>
      <selection pane="bottomLeft" sqref="A1:XFD1048576"/>
      <selection pane="bottomRight" activeCell="K1" sqref="K1:V1048576"/>
    </sheetView>
  </sheetViews>
  <sheetFormatPr defaultColWidth="8.85546875" defaultRowHeight="11.25" customHeight="1" x14ac:dyDescent="0.2"/>
  <cols>
    <col min="1" max="1" width="49.28515625" style="131" customWidth="1"/>
    <col min="2" max="2" width="9.7109375" style="172" customWidth="1" collapsed="1"/>
    <col min="3" max="5" width="9.7109375" style="172" customWidth="1"/>
    <col min="6" max="6" width="2.28515625" style="172" customWidth="1"/>
    <col min="7" max="7" width="9.7109375" style="172" customWidth="1"/>
    <col min="8" max="8" width="2.28515625" style="172" customWidth="1"/>
    <col min="9" max="10" width="9.7109375" style="131" customWidth="1"/>
    <col min="11" max="22" width="5.42578125" style="6" customWidth="1"/>
    <col min="23" max="27" width="1.7109375" style="6" customWidth="1"/>
    <col min="28" max="16384" width="8.85546875" style="6"/>
  </cols>
  <sheetData>
    <row r="1" spans="1:10" ht="12.75" customHeight="1" x14ac:dyDescent="0.2">
      <c r="A1" s="124" t="s">
        <v>22</v>
      </c>
      <c r="B1" s="131"/>
      <c r="C1" s="131"/>
      <c r="D1" s="131"/>
      <c r="E1" s="131"/>
      <c r="F1" s="131"/>
      <c r="G1" s="131"/>
      <c r="H1" s="131"/>
    </row>
    <row r="2" spans="1:10" s="286" customFormat="1" ht="4.5" customHeight="1" thickBot="1" x14ac:dyDescent="0.25">
      <c r="A2" s="174"/>
      <c r="B2" s="175"/>
      <c r="C2" s="175"/>
      <c r="D2" s="175"/>
      <c r="E2" s="175"/>
      <c r="F2" s="175"/>
      <c r="G2" s="175"/>
      <c r="H2" s="1128"/>
      <c r="I2" s="134"/>
      <c r="J2" s="134"/>
    </row>
    <row r="3" spans="1:10" s="17" customFormat="1" ht="12.75" customHeight="1" x14ac:dyDescent="0.2">
      <c r="A3" s="448"/>
      <c r="B3" s="1288" t="s">
        <v>298</v>
      </c>
      <c r="C3" s="1288"/>
      <c r="D3" s="462"/>
      <c r="E3" s="1292" t="s">
        <v>35</v>
      </c>
      <c r="F3" s="1231"/>
      <c r="G3" s="1231"/>
      <c r="H3" s="1127"/>
      <c r="I3" s="1224"/>
      <c r="J3" s="1225" t="s">
        <v>141</v>
      </c>
    </row>
    <row r="4" spans="1:10" s="285" customFormat="1" ht="12.75" customHeight="1" x14ac:dyDescent="0.2">
      <c r="A4" s="558"/>
      <c r="B4" s="559">
        <v>2012</v>
      </c>
      <c r="C4" s="559">
        <v>2013</v>
      </c>
      <c r="D4" s="559"/>
      <c r="E4" s="559">
        <v>2012</v>
      </c>
      <c r="F4" s="559"/>
      <c r="G4" s="559">
        <v>2013</v>
      </c>
      <c r="H4" s="559"/>
      <c r="I4" s="1223"/>
      <c r="J4" s="559">
        <v>2012</v>
      </c>
    </row>
    <row r="5" spans="1:10" s="356" customFormat="1" ht="12.75" customHeight="1" x14ac:dyDescent="0.2">
      <c r="A5" s="361" t="s">
        <v>115</v>
      </c>
      <c r="B5" s="1063"/>
      <c r="C5" s="1064"/>
      <c r="D5" s="823"/>
      <c r="E5" s="1065"/>
      <c r="F5" s="1065"/>
      <c r="G5" s="1080"/>
      <c r="H5" s="1063"/>
      <c r="J5" s="359"/>
    </row>
    <row r="6" spans="1:10" s="356" customFormat="1" ht="12.75" customHeight="1" x14ac:dyDescent="0.2">
      <c r="A6" s="469" t="s">
        <v>230</v>
      </c>
      <c r="B6" s="1066">
        <v>3305</v>
      </c>
      <c r="C6" s="1067">
        <v>3305.051735</v>
      </c>
      <c r="D6" s="1066"/>
      <c r="E6" s="1066">
        <v>3305</v>
      </c>
      <c r="F6" s="1066"/>
      <c r="G6" s="1067">
        <v>3305.051735</v>
      </c>
      <c r="H6" s="1066"/>
      <c r="J6" s="829">
        <v>3305.051735</v>
      </c>
    </row>
    <row r="7" spans="1:10" s="14" customFormat="1" ht="12.75" customHeight="1" x14ac:dyDescent="0.2">
      <c r="A7" s="231" t="s">
        <v>52</v>
      </c>
      <c r="B7" s="232">
        <v>262</v>
      </c>
      <c r="C7" s="464">
        <v>261.75598300000001</v>
      </c>
      <c r="D7" s="232"/>
      <c r="E7" s="232">
        <v>262</v>
      </c>
      <c r="F7" s="232"/>
      <c r="G7" s="464">
        <v>261.75598300000001</v>
      </c>
      <c r="H7" s="232"/>
      <c r="J7" s="1137">
        <v>261.75598300000001</v>
      </c>
    </row>
    <row r="8" spans="1:10" s="14" customFormat="1" ht="12.75" customHeight="1" x14ac:dyDescent="0.2">
      <c r="A8" s="231" t="s">
        <v>53</v>
      </c>
      <c r="B8" s="232">
        <v>3043</v>
      </c>
      <c r="C8" s="464">
        <v>3043.295752</v>
      </c>
      <c r="D8" s="232"/>
      <c r="E8" s="232">
        <v>3043</v>
      </c>
      <c r="F8" s="232"/>
      <c r="G8" s="464">
        <v>3043.295752</v>
      </c>
      <c r="H8" s="232"/>
      <c r="J8" s="1137">
        <v>3043.295752</v>
      </c>
    </row>
    <row r="9" spans="1:10" s="356" customFormat="1" ht="12.75" customHeight="1" x14ac:dyDescent="0.2">
      <c r="A9" s="469" t="s">
        <v>231</v>
      </c>
      <c r="B9" s="1066">
        <v>87</v>
      </c>
      <c r="C9" s="1067">
        <v>76.943128999999999</v>
      </c>
      <c r="D9" s="1066"/>
      <c r="E9" s="1066">
        <v>87</v>
      </c>
      <c r="F9" s="1066"/>
      <c r="G9" s="1067">
        <v>76.943128999999999</v>
      </c>
      <c r="H9" s="1066"/>
      <c r="J9" s="829">
        <v>84.798095445140007</v>
      </c>
    </row>
    <row r="10" spans="1:10" s="356" customFormat="1" ht="12.75" customHeight="1" x14ac:dyDescent="0.2">
      <c r="A10" s="469" t="s">
        <v>232</v>
      </c>
      <c r="B10" s="1066">
        <v>3218</v>
      </c>
      <c r="C10" s="1067">
        <v>3228.1086059999998</v>
      </c>
      <c r="D10" s="1066"/>
      <c r="E10" s="1066">
        <v>3218</v>
      </c>
      <c r="F10" s="1066"/>
      <c r="G10" s="1067">
        <v>3228.1086059999998</v>
      </c>
      <c r="H10" s="1066"/>
      <c r="J10" s="829">
        <v>3220.25363955486</v>
      </c>
    </row>
    <row r="11" spans="1:10" s="356" customFormat="1" ht="12.75" customHeight="1" x14ac:dyDescent="0.2">
      <c r="A11" s="469" t="s">
        <v>233</v>
      </c>
      <c r="B11" s="1066">
        <v>3247</v>
      </c>
      <c r="C11" s="1067">
        <v>3259.1823677806046</v>
      </c>
      <c r="D11" s="1066"/>
      <c r="E11" s="1066">
        <v>3247</v>
      </c>
      <c r="F11" s="1066"/>
      <c r="G11" s="1067">
        <v>3259.1823677806046</v>
      </c>
      <c r="H11" s="1066"/>
      <c r="J11" s="829">
        <v>3251.3334835670553</v>
      </c>
    </row>
    <row r="12" spans="1:10" s="356" customFormat="1" ht="12.75" customHeight="1" x14ac:dyDescent="0.2">
      <c r="A12" s="469" t="s">
        <v>234</v>
      </c>
      <c r="B12" s="1066">
        <v>88</v>
      </c>
      <c r="C12" s="1067">
        <v>77.853693684782584</v>
      </c>
      <c r="D12" s="1066"/>
      <c r="E12" s="1066">
        <v>73</v>
      </c>
      <c r="F12" s="1066"/>
      <c r="G12" s="1067">
        <v>80.524871482677639</v>
      </c>
      <c r="H12" s="1066"/>
      <c r="J12" s="829">
        <v>76.098466884859675</v>
      </c>
    </row>
    <row r="13" spans="1:10" s="356" customFormat="1" ht="12.75" customHeight="1" x14ac:dyDescent="0.2">
      <c r="A13" s="469" t="s">
        <v>235</v>
      </c>
      <c r="B13" s="1066">
        <v>3217</v>
      </c>
      <c r="C13" s="1067">
        <v>3227.1980413152191</v>
      </c>
      <c r="D13" s="1066"/>
      <c r="E13" s="1066">
        <v>3215</v>
      </c>
      <c r="F13" s="1066"/>
      <c r="G13" s="1067">
        <v>3224.5268635173229</v>
      </c>
      <c r="H13" s="1066"/>
      <c r="J13" s="829">
        <v>3215.7882407927364</v>
      </c>
    </row>
    <row r="14" spans="1:10" s="356" customFormat="1" ht="12.75" customHeight="1" x14ac:dyDescent="0.2">
      <c r="A14" s="469" t="s">
        <v>33</v>
      </c>
      <c r="B14" s="1066">
        <v>3246</v>
      </c>
      <c r="C14" s="1067">
        <v>3258.2718030958235</v>
      </c>
      <c r="D14" s="1066"/>
      <c r="E14" s="1066">
        <v>3244</v>
      </c>
      <c r="F14" s="1066"/>
      <c r="G14" s="1067">
        <v>3255.6006252979278</v>
      </c>
      <c r="H14" s="1066"/>
      <c r="J14" s="829">
        <v>3246.8680848049316</v>
      </c>
    </row>
    <row r="15" spans="1:10" s="356" customFormat="1" ht="12.75" customHeight="1" x14ac:dyDescent="0.2">
      <c r="A15" s="469" t="s">
        <v>236</v>
      </c>
      <c r="B15" s="1068">
        <v>0.68</v>
      </c>
      <c r="C15" s="1069">
        <v>0.90511953794120725</v>
      </c>
      <c r="D15" s="1068"/>
      <c r="E15" s="1068">
        <v>3.81</v>
      </c>
      <c r="F15" s="1068"/>
      <c r="G15" s="1069">
        <v>1.7351382813095741</v>
      </c>
      <c r="H15" s="1068"/>
      <c r="J15" s="1140">
        <v>1.7958272024081978</v>
      </c>
    </row>
    <row r="16" spans="1:10" s="356" customFormat="1" ht="12.75" customHeight="1" x14ac:dyDescent="0.2">
      <c r="A16" s="469" t="s">
        <v>32</v>
      </c>
      <c r="B16" s="1068">
        <v>0.67</v>
      </c>
      <c r="C16" s="1069">
        <v>0.89648751747003808</v>
      </c>
      <c r="D16" s="1068"/>
      <c r="E16" s="1068">
        <v>3.77</v>
      </c>
      <c r="F16" s="1068"/>
      <c r="G16" s="1069">
        <v>1.7185768907044574</v>
      </c>
      <c r="H16" s="1068"/>
      <c r="J16" s="1140">
        <v>1.778637089392856</v>
      </c>
    </row>
    <row r="17" spans="1:10" s="356" customFormat="1" ht="12.75" customHeight="1" x14ac:dyDescent="0.2">
      <c r="A17" s="469" t="s">
        <v>31</v>
      </c>
      <c r="B17" s="1068">
        <v>0.91</v>
      </c>
      <c r="C17" s="1070">
        <v>1.1599999999999999</v>
      </c>
      <c r="D17" s="1068"/>
      <c r="E17" s="1071">
        <v>4.5199999999999996</v>
      </c>
      <c r="F17" s="1071"/>
      <c r="G17" s="1069">
        <v>2.46</v>
      </c>
      <c r="H17" s="1068"/>
      <c r="J17" s="1140">
        <v>2.7375273589154339</v>
      </c>
    </row>
    <row r="18" spans="1:10" s="1077" customFormat="1" ht="15" customHeight="1" thickBot="1" x14ac:dyDescent="0.25">
      <c r="A18" s="602" t="s">
        <v>30</v>
      </c>
      <c r="B18" s="1072">
        <v>1.04</v>
      </c>
      <c r="C18" s="1073">
        <v>1.31</v>
      </c>
      <c r="D18" s="1074"/>
      <c r="E18" s="1072">
        <v>4.96</v>
      </c>
      <c r="F18" s="1072"/>
      <c r="G18" s="1130">
        <v>3.19</v>
      </c>
      <c r="H18" s="1074"/>
      <c r="J18" s="1141">
        <v>3.5488076238363484</v>
      </c>
    </row>
    <row r="19" spans="1:10" s="356" customFormat="1" ht="4.5" customHeight="1" x14ac:dyDescent="0.2">
      <c r="A19" s="1078"/>
      <c r="B19" s="1078"/>
      <c r="C19" s="1079"/>
      <c r="D19" s="1078"/>
      <c r="E19" s="1078"/>
      <c r="F19" s="1078"/>
      <c r="G19" s="1079"/>
      <c r="H19" s="1078"/>
      <c r="J19" s="829"/>
    </row>
    <row r="20" spans="1:10" s="356" customFormat="1" ht="12.75" customHeight="1" x14ac:dyDescent="0.2">
      <c r="A20" s="361" t="s">
        <v>237</v>
      </c>
      <c r="B20" s="1063"/>
      <c r="C20" s="1080"/>
      <c r="D20" s="1063"/>
      <c r="E20" s="1063"/>
      <c r="F20" s="1063"/>
      <c r="G20" s="1080"/>
      <c r="H20" s="1063"/>
      <c r="J20" s="829"/>
    </row>
    <row r="21" spans="1:10" s="356" customFormat="1" ht="12.75" customHeight="1" x14ac:dyDescent="0.2">
      <c r="A21" s="469" t="s">
        <v>103</v>
      </c>
      <c r="B21" s="1066" t="s">
        <v>156</v>
      </c>
      <c r="C21" s="1067" t="s">
        <v>156</v>
      </c>
      <c r="D21" s="1066"/>
      <c r="E21" s="1066">
        <v>101</v>
      </c>
      <c r="F21" s="1066"/>
      <c r="G21" s="1067">
        <v>109</v>
      </c>
      <c r="H21" s="1066"/>
      <c r="J21" s="829">
        <v>86</v>
      </c>
    </row>
    <row r="22" spans="1:10" s="356" customFormat="1" ht="12.75" customHeight="1" x14ac:dyDescent="0.2">
      <c r="A22" s="469" t="s">
        <v>96</v>
      </c>
      <c r="B22" s="1066">
        <v>79</v>
      </c>
      <c r="C22" s="1067">
        <v>73</v>
      </c>
      <c r="D22" s="1066"/>
      <c r="E22" s="1066">
        <v>82</v>
      </c>
      <c r="F22" s="1066"/>
      <c r="G22" s="1067">
        <v>72</v>
      </c>
      <c r="H22" s="1066"/>
      <c r="J22" s="829">
        <v>73</v>
      </c>
    </row>
    <row r="23" spans="1:10" s="356" customFormat="1" ht="12.75" customHeight="1" x14ac:dyDescent="0.2">
      <c r="A23" s="603" t="s">
        <v>239</v>
      </c>
      <c r="B23" s="1081">
        <v>56</v>
      </c>
      <c r="C23" s="1082">
        <v>51</v>
      </c>
      <c r="D23" s="1083"/>
      <c r="E23" s="1081">
        <v>59</v>
      </c>
      <c r="F23" s="1081"/>
      <c r="G23" s="1082">
        <v>53</v>
      </c>
      <c r="H23" s="1083"/>
      <c r="J23" s="829">
        <v>57</v>
      </c>
    </row>
    <row r="24" spans="1:10" s="356" customFormat="1" ht="12.75" customHeight="1" x14ac:dyDescent="0.2">
      <c r="A24" s="604" t="s">
        <v>124</v>
      </c>
      <c r="B24" s="1084" t="s">
        <v>156</v>
      </c>
      <c r="C24" s="1067" t="s">
        <v>156</v>
      </c>
      <c r="D24" s="1086"/>
      <c r="E24" s="1084">
        <v>0.53</v>
      </c>
      <c r="F24" s="1084"/>
      <c r="G24" s="1085">
        <v>0.52400000000000002</v>
      </c>
      <c r="H24" s="1086"/>
      <c r="J24" s="1142">
        <v>0.5035818702817495</v>
      </c>
    </row>
    <row r="25" spans="1:10" s="356" customFormat="1" ht="12.75" customHeight="1" x14ac:dyDescent="0.2">
      <c r="A25" s="469" t="s">
        <v>123</v>
      </c>
      <c r="B25" s="470">
        <v>6.0999999999999999E-2</v>
      </c>
      <c r="C25" s="471">
        <v>8.7999999999999995E-2</v>
      </c>
      <c r="D25" s="470"/>
      <c r="E25" s="470">
        <v>0.114</v>
      </c>
      <c r="F25" s="470"/>
      <c r="G25" s="471">
        <v>5.5E-2</v>
      </c>
      <c r="H25" s="470"/>
      <c r="J25" s="1142">
        <v>4.1000000000000002E-2</v>
      </c>
    </row>
    <row r="26" spans="1:10" s="356" customFormat="1" ht="12.75" customHeight="1" x14ac:dyDescent="0.2">
      <c r="A26" s="469" t="s">
        <v>122</v>
      </c>
      <c r="B26" s="470">
        <v>7.4999999999999997E-2</v>
      </c>
      <c r="C26" s="471">
        <v>0.115</v>
      </c>
      <c r="D26" s="470"/>
      <c r="E26" s="470">
        <v>0.112</v>
      </c>
      <c r="F26" s="470"/>
      <c r="G26" s="471">
        <v>7.6999999999999999E-2</v>
      </c>
      <c r="H26" s="470"/>
      <c r="J26" s="1142">
        <v>6.7000000000000004E-2</v>
      </c>
    </row>
    <row r="27" spans="1:10" s="356" customFormat="1" ht="12.75" customHeight="1" x14ac:dyDescent="0.2">
      <c r="A27" s="469" t="s">
        <v>238</v>
      </c>
      <c r="B27" s="1087">
        <v>1.2</v>
      </c>
      <c r="C27" s="1088">
        <v>1.2</v>
      </c>
      <c r="D27" s="1087"/>
      <c r="E27" s="1087">
        <v>1.2</v>
      </c>
      <c r="F27" s="1087"/>
      <c r="G27" s="1088">
        <v>1.2</v>
      </c>
      <c r="H27" s="1087"/>
      <c r="J27" s="1143">
        <v>1.3</v>
      </c>
    </row>
    <row r="28" spans="1:10" s="356" customFormat="1" ht="12.75" customHeight="1" x14ac:dyDescent="0.2">
      <c r="A28" s="469" t="s">
        <v>60</v>
      </c>
      <c r="B28" s="470">
        <v>1.4890000000000001</v>
      </c>
      <c r="C28" s="471">
        <v>0.33200000000000002</v>
      </c>
      <c r="D28" s="470"/>
      <c r="E28" s="470">
        <v>0.52400000000000002</v>
      </c>
      <c r="F28" s="470"/>
      <c r="G28" s="471">
        <v>0.29299999999999998</v>
      </c>
      <c r="H28" s="470"/>
      <c r="J28" s="1142">
        <v>1.1586116224033658</v>
      </c>
    </row>
    <row r="29" spans="1:10" s="356" customFormat="1" ht="12.75" customHeight="1" x14ac:dyDescent="0.2">
      <c r="A29" s="469" t="s">
        <v>240</v>
      </c>
      <c r="B29" s="1066" t="s">
        <v>156</v>
      </c>
      <c r="C29" s="1069" t="s">
        <v>156</v>
      </c>
      <c r="D29" s="1089"/>
      <c r="E29" s="1066">
        <v>74683</v>
      </c>
      <c r="F29" s="1066"/>
      <c r="G29" s="1067">
        <v>69651</v>
      </c>
      <c r="H29" s="1066"/>
      <c r="J29" s="829">
        <v>84951</v>
      </c>
    </row>
    <row r="30" spans="1:10" s="1077" customFormat="1" ht="12.75" customHeight="1" thickBot="1" x14ac:dyDescent="0.25">
      <c r="A30" s="605" t="s">
        <v>241</v>
      </c>
      <c r="B30" s="1090" t="s">
        <v>156</v>
      </c>
      <c r="C30" s="1091" t="s">
        <v>156</v>
      </c>
      <c r="D30" s="1092"/>
      <c r="E30" s="1090">
        <v>0.34799999999999998</v>
      </c>
      <c r="F30" s="1090"/>
      <c r="G30" s="1131">
        <v>0.32600000000000001</v>
      </c>
      <c r="H30" s="1090"/>
      <c r="J30" s="1144">
        <v>0.373</v>
      </c>
    </row>
    <row r="31" spans="1:10" s="356" customFormat="1" ht="4.5" customHeight="1" x14ac:dyDescent="0.2">
      <c r="A31" s="469"/>
      <c r="B31" s="1093"/>
      <c r="C31" s="1094"/>
      <c r="D31" s="1093"/>
      <c r="E31" s="1093"/>
      <c r="F31" s="1093"/>
      <c r="G31" s="1094"/>
      <c r="H31" s="1093"/>
      <c r="J31" s="829"/>
    </row>
    <row r="32" spans="1:10" s="356" customFormat="1" ht="12.75" customHeight="1" x14ac:dyDescent="0.2">
      <c r="A32" s="361" t="s">
        <v>242</v>
      </c>
      <c r="B32" s="1063"/>
      <c r="C32" s="1080"/>
      <c r="D32" s="1063"/>
      <c r="E32" s="1063"/>
      <c r="F32" s="1063"/>
      <c r="G32" s="1080"/>
      <c r="H32" s="1063"/>
      <c r="J32" s="829"/>
    </row>
    <row r="33" spans="1:10" s="356" customFormat="1" ht="12.75" customHeight="1" x14ac:dyDescent="0.2">
      <c r="A33" s="469" t="s">
        <v>125</v>
      </c>
      <c r="B33" s="1068" t="s">
        <v>156</v>
      </c>
      <c r="C33" s="1069" t="s">
        <v>156</v>
      </c>
      <c r="D33" s="1068"/>
      <c r="E33" s="1068">
        <v>8.73</v>
      </c>
      <c r="F33" s="1068"/>
      <c r="G33" s="1069">
        <v>8.6047799999999999</v>
      </c>
      <c r="H33" s="1068"/>
      <c r="J33" s="1140">
        <v>8.6977307689999996</v>
      </c>
    </row>
    <row r="34" spans="1:10" ht="12.75" customHeight="1" x14ac:dyDescent="0.2">
      <c r="A34" s="217" t="s">
        <v>54</v>
      </c>
      <c r="B34" s="233" t="s">
        <v>156</v>
      </c>
      <c r="C34" s="465" t="s">
        <v>156</v>
      </c>
      <c r="D34" s="233"/>
      <c r="E34" s="233">
        <v>8.44</v>
      </c>
      <c r="F34" s="233"/>
      <c r="G34" s="465">
        <v>8.6615000000000002</v>
      </c>
      <c r="H34" s="233"/>
      <c r="J34" s="1145">
        <v>8.5778999999999996</v>
      </c>
    </row>
    <row r="35" spans="1:10" s="356" customFormat="1" ht="12.75" customHeight="1" x14ac:dyDescent="0.2">
      <c r="A35" s="469" t="s">
        <v>126</v>
      </c>
      <c r="B35" s="1068" t="s">
        <v>156</v>
      </c>
      <c r="C35" s="1069" t="s">
        <v>156</v>
      </c>
      <c r="D35" s="1068"/>
      <c r="E35" s="1068">
        <v>6.77</v>
      </c>
      <c r="F35" s="1068"/>
      <c r="G35" s="1069">
        <v>6.5298049999999996</v>
      </c>
      <c r="H35" s="1068"/>
      <c r="J35" s="1140">
        <v>6.7283230769999998</v>
      </c>
    </row>
    <row r="36" spans="1:10" s="563" customFormat="1" ht="12.75" customHeight="1" thickBot="1" x14ac:dyDescent="0.25">
      <c r="A36" s="564" t="s">
        <v>54</v>
      </c>
      <c r="B36" s="562" t="s">
        <v>156</v>
      </c>
      <c r="C36" s="565" t="s">
        <v>156</v>
      </c>
      <c r="D36" s="562"/>
      <c r="E36" s="562">
        <v>6.53</v>
      </c>
      <c r="F36" s="562"/>
      <c r="G36" s="565">
        <v>6.41615</v>
      </c>
      <c r="H36" s="562"/>
      <c r="J36" s="1146">
        <v>6.5057999999999998</v>
      </c>
    </row>
    <row r="37" spans="1:10" ht="4.5" customHeight="1" x14ac:dyDescent="0.2">
      <c r="A37" s="215"/>
      <c r="B37" s="219"/>
      <c r="C37" s="463"/>
      <c r="D37" s="219"/>
      <c r="E37" s="219"/>
      <c r="F37" s="219"/>
      <c r="G37" s="463"/>
      <c r="H37" s="219"/>
      <c r="J37" s="1139"/>
    </row>
    <row r="38" spans="1:10" s="356" customFormat="1" ht="12.75" customHeight="1" x14ac:dyDescent="0.2">
      <c r="A38" s="361" t="s">
        <v>221</v>
      </c>
      <c r="B38" s="1063"/>
      <c r="C38" s="1080"/>
      <c r="D38" s="1063"/>
      <c r="E38" s="1063"/>
      <c r="F38" s="1063"/>
      <c r="G38" s="1080"/>
      <c r="H38" s="1063"/>
      <c r="J38" s="829"/>
    </row>
    <row r="39" spans="1:10" s="356" customFormat="1" ht="12.75" customHeight="1" x14ac:dyDescent="0.2">
      <c r="A39" s="469" t="s">
        <v>61</v>
      </c>
      <c r="B39" s="478">
        <v>21958</v>
      </c>
      <c r="C39" s="1132">
        <v>18416</v>
      </c>
      <c r="D39" s="1095"/>
      <c r="E39" s="1095">
        <v>21958</v>
      </c>
      <c r="F39" s="1095"/>
      <c r="G39" s="1132">
        <v>18416</v>
      </c>
      <c r="H39" s="1095"/>
      <c r="J39" s="829">
        <v>19353</v>
      </c>
    </row>
    <row r="40" spans="1:10" s="1077" customFormat="1" ht="12.75" customHeight="1" thickBot="1" x14ac:dyDescent="0.25">
      <c r="A40" s="605" t="s">
        <v>243</v>
      </c>
      <c r="B40" s="1096">
        <v>23808</v>
      </c>
      <c r="C40" s="1097">
        <v>24019.350650399996</v>
      </c>
      <c r="D40" s="1096"/>
      <c r="E40" s="1096">
        <v>76796</v>
      </c>
      <c r="F40" s="1096"/>
      <c r="G40" s="1097">
        <v>73727.952194099998</v>
      </c>
      <c r="H40" s="1096"/>
      <c r="J40" s="1138">
        <v>106997</v>
      </c>
    </row>
    <row r="41" spans="1:10" ht="15" customHeight="1" x14ac:dyDescent="0.2">
      <c r="A41" s="1289" t="s">
        <v>8</v>
      </c>
      <c r="B41" s="1290"/>
      <c r="C41" s="1290"/>
      <c r="D41" s="1290"/>
      <c r="E41" s="1290"/>
      <c r="F41" s="561"/>
      <c r="G41" s="131"/>
      <c r="H41" s="131"/>
    </row>
    <row r="42" spans="1:10" ht="15" customHeight="1" x14ac:dyDescent="0.2">
      <c r="A42" s="1289" t="s">
        <v>9</v>
      </c>
      <c r="B42" s="1234"/>
      <c r="C42" s="1234"/>
      <c r="D42" s="1234"/>
      <c r="E42" s="1234"/>
      <c r="F42" s="555"/>
      <c r="G42" s="506"/>
      <c r="H42" s="506"/>
      <c r="I42" s="506"/>
      <c r="J42" s="506"/>
    </row>
    <row r="43" spans="1:10" ht="4.5" customHeight="1" x14ac:dyDescent="0.2"/>
    <row r="44" spans="1:10" ht="12.75" customHeight="1" x14ac:dyDescent="0.2">
      <c r="A44" s="1291" t="s">
        <v>13</v>
      </c>
      <c r="B44" s="1291"/>
      <c r="C44" s="1291"/>
      <c r="D44" s="1291"/>
      <c r="E44" s="1291"/>
      <c r="F44" s="1291"/>
      <c r="G44" s="1291"/>
      <c r="H44" s="1291"/>
      <c r="I44" s="1291"/>
      <c r="J44" s="1291"/>
    </row>
    <row r="45" spans="1:10" s="286" customFormat="1" ht="4.5" customHeight="1" thickBot="1" x14ac:dyDescent="0.25">
      <c r="A45" s="165"/>
      <c r="B45" s="130"/>
      <c r="C45" s="130"/>
      <c r="D45" s="224"/>
      <c r="E45" s="130"/>
      <c r="F45" s="130"/>
      <c r="G45" s="130"/>
      <c r="H45" s="130"/>
      <c r="I45" s="130"/>
      <c r="J45" s="130"/>
    </row>
    <row r="46" spans="1:10" s="17" customFormat="1" ht="12.75" customHeight="1" x14ac:dyDescent="0.2">
      <c r="A46" s="414"/>
      <c r="B46" s="1271">
        <v>2012</v>
      </c>
      <c r="C46" s="1271"/>
      <c r="D46" s="1271"/>
      <c r="E46" s="1271"/>
      <c r="F46" s="556"/>
      <c r="G46" s="1262">
        <v>2013</v>
      </c>
      <c r="H46" s="1262"/>
      <c r="I46" s="1231"/>
      <c r="J46" s="1231"/>
    </row>
    <row r="47" spans="1:10" s="285" customFormat="1" ht="12.75" customHeight="1" x14ac:dyDescent="0.2">
      <c r="A47" s="449" t="s">
        <v>153</v>
      </c>
      <c r="B47" s="461" t="s">
        <v>87</v>
      </c>
      <c r="C47" s="461" t="s">
        <v>88</v>
      </c>
      <c r="D47" s="461" t="s">
        <v>83</v>
      </c>
      <c r="E47" s="446" t="s">
        <v>179</v>
      </c>
      <c r="F47" s="446"/>
      <c r="G47" s="461" t="s">
        <v>87</v>
      </c>
      <c r="H47" s="461"/>
      <c r="I47" s="461" t="s">
        <v>88</v>
      </c>
      <c r="J47" s="461" t="s">
        <v>83</v>
      </c>
    </row>
    <row r="48" spans="1:10" s="356" customFormat="1" ht="12.75" customHeight="1" x14ac:dyDescent="0.2">
      <c r="A48" s="258" t="s">
        <v>134</v>
      </c>
      <c r="B48" s="357">
        <v>16281</v>
      </c>
      <c r="C48" s="357">
        <v>15872</v>
      </c>
      <c r="D48" s="357">
        <v>15486</v>
      </c>
      <c r="E48" s="358">
        <v>15501</v>
      </c>
      <c r="F48" s="358"/>
      <c r="G48" s="357">
        <v>15404</v>
      </c>
      <c r="H48" s="357"/>
      <c r="I48" s="357">
        <v>15047</v>
      </c>
      <c r="J48" s="481">
        <v>14825</v>
      </c>
    </row>
    <row r="49" spans="1:10" s="356" customFormat="1" ht="12.75" customHeight="1" x14ac:dyDescent="0.2">
      <c r="A49" s="258" t="s">
        <v>133</v>
      </c>
      <c r="B49" s="357">
        <v>11538</v>
      </c>
      <c r="C49" s="357">
        <v>11176</v>
      </c>
      <c r="D49" s="357">
        <v>10920</v>
      </c>
      <c r="E49" s="358">
        <v>11219</v>
      </c>
      <c r="F49" s="358"/>
      <c r="G49" s="357">
        <v>11153</v>
      </c>
      <c r="H49" s="357"/>
      <c r="I49" s="357">
        <v>11412</v>
      </c>
      <c r="J49" s="481">
        <v>11402</v>
      </c>
    </row>
    <row r="50" spans="1:10" s="356" customFormat="1" ht="12.75" customHeight="1" x14ac:dyDescent="0.2">
      <c r="A50" s="258" t="s">
        <v>39</v>
      </c>
      <c r="B50" s="357">
        <v>21341</v>
      </c>
      <c r="C50" s="357">
        <v>21457</v>
      </c>
      <c r="D50" s="357">
        <v>21334</v>
      </c>
      <c r="E50" s="358">
        <v>21211</v>
      </c>
      <c r="F50" s="358"/>
      <c r="G50" s="357">
        <v>21043</v>
      </c>
      <c r="H50" s="357"/>
      <c r="I50" s="357">
        <v>21148</v>
      </c>
      <c r="J50" s="481">
        <v>22038</v>
      </c>
    </row>
    <row r="51" spans="1:10" s="356" customFormat="1" ht="12.75" customHeight="1" x14ac:dyDescent="0.2">
      <c r="A51" s="391" t="s">
        <v>116</v>
      </c>
      <c r="B51" s="357">
        <v>10900</v>
      </c>
      <c r="C51" s="357">
        <v>10837</v>
      </c>
      <c r="D51" s="357">
        <v>11897</v>
      </c>
      <c r="E51" s="358">
        <v>11257</v>
      </c>
      <c r="F51" s="358"/>
      <c r="G51" s="357">
        <v>11118</v>
      </c>
      <c r="H51" s="357"/>
      <c r="I51" s="357">
        <v>11235</v>
      </c>
      <c r="J51" s="481">
        <v>11612</v>
      </c>
    </row>
    <row r="52" spans="1:10" s="356" customFormat="1" ht="12.75" customHeight="1" x14ac:dyDescent="0.2">
      <c r="A52" s="258" t="s">
        <v>105</v>
      </c>
      <c r="B52" s="357">
        <v>11858</v>
      </c>
      <c r="C52" s="357">
        <v>11986</v>
      </c>
      <c r="D52" s="357">
        <v>12321</v>
      </c>
      <c r="E52" s="358">
        <v>12205</v>
      </c>
      <c r="F52" s="358"/>
      <c r="G52" s="357">
        <v>12015</v>
      </c>
      <c r="H52" s="357"/>
      <c r="I52" s="357">
        <v>12405</v>
      </c>
      <c r="J52" s="481">
        <v>12350</v>
      </c>
    </row>
    <row r="53" spans="1:10" s="356" customFormat="1" ht="12.75" customHeight="1" x14ac:dyDescent="0.2">
      <c r="A53" s="258" t="s">
        <v>107</v>
      </c>
      <c r="B53" s="357">
        <v>4361</v>
      </c>
      <c r="C53" s="357">
        <v>4231</v>
      </c>
      <c r="D53" s="357">
        <v>4065</v>
      </c>
      <c r="E53" s="358">
        <v>3992</v>
      </c>
      <c r="F53" s="358"/>
      <c r="G53" s="357">
        <v>3951</v>
      </c>
      <c r="H53" s="357"/>
      <c r="I53" s="357">
        <v>3951</v>
      </c>
      <c r="J53" s="481">
        <v>3766</v>
      </c>
    </row>
    <row r="54" spans="1:10" s="356" customFormat="1" ht="12.75" customHeight="1" x14ac:dyDescent="0.2">
      <c r="A54" s="391" t="s">
        <v>106</v>
      </c>
      <c r="B54" s="357">
        <v>2317</v>
      </c>
      <c r="C54" s="357">
        <v>2277</v>
      </c>
      <c r="D54" s="357">
        <v>1669</v>
      </c>
      <c r="E54" s="358">
        <v>2014</v>
      </c>
      <c r="F54" s="358"/>
      <c r="G54" s="357">
        <v>1967</v>
      </c>
      <c r="H54" s="357"/>
      <c r="I54" s="357">
        <v>2101</v>
      </c>
      <c r="J54" s="481">
        <v>2081</v>
      </c>
    </row>
    <row r="55" spans="1:10" s="356" customFormat="1" ht="12.75" customHeight="1" x14ac:dyDescent="0.2">
      <c r="A55" s="258" t="s">
        <v>223</v>
      </c>
      <c r="B55" s="357">
        <v>12567</v>
      </c>
      <c r="C55" s="357">
        <v>12644</v>
      </c>
      <c r="D55" s="357">
        <v>13269</v>
      </c>
      <c r="E55" s="358">
        <v>14303</v>
      </c>
      <c r="F55" s="358"/>
      <c r="G55" s="357">
        <v>14588</v>
      </c>
      <c r="H55" s="357"/>
      <c r="I55" s="357">
        <v>16183</v>
      </c>
      <c r="J55" s="481">
        <v>16978</v>
      </c>
    </row>
    <row r="56" spans="1:10" s="356" customFormat="1" ht="12.75" customHeight="1" x14ac:dyDescent="0.2">
      <c r="A56" s="258" t="s">
        <v>0</v>
      </c>
      <c r="B56" s="357">
        <v>13016</v>
      </c>
      <c r="C56" s="357">
        <v>13233</v>
      </c>
      <c r="D56" s="357">
        <v>13853</v>
      </c>
      <c r="E56" s="358">
        <v>14157</v>
      </c>
      <c r="F56" s="358"/>
      <c r="G56" s="357">
        <v>14088</v>
      </c>
      <c r="H56" s="357"/>
      <c r="I56" s="357">
        <v>14059</v>
      </c>
      <c r="J56" s="481">
        <v>14625</v>
      </c>
    </row>
    <row r="57" spans="1:10" s="724" customFormat="1" ht="12.75" customHeight="1" x14ac:dyDescent="0.2">
      <c r="A57" s="262" t="s">
        <v>110</v>
      </c>
      <c r="B57" s="1098">
        <v>4372</v>
      </c>
      <c r="C57" s="1098">
        <v>4382</v>
      </c>
      <c r="D57" s="1098">
        <v>4400</v>
      </c>
      <c r="E57" s="1099">
        <v>4396</v>
      </c>
      <c r="F57" s="1099"/>
      <c r="G57" s="1098">
        <v>4321</v>
      </c>
      <c r="H57" s="1098"/>
      <c r="I57" s="1098">
        <v>4264</v>
      </c>
      <c r="J57" s="1100">
        <v>4312</v>
      </c>
    </row>
    <row r="58" spans="1:10" s="1104" customFormat="1" ht="12.75" customHeight="1" x14ac:dyDescent="0.2">
      <c r="A58" s="1101" t="s">
        <v>132</v>
      </c>
      <c r="B58" s="1102">
        <v>108551</v>
      </c>
      <c r="C58" s="1102">
        <v>108095</v>
      </c>
      <c r="D58" s="1102">
        <v>109214</v>
      </c>
      <c r="E58" s="1102">
        <v>110255</v>
      </c>
      <c r="F58" s="1102"/>
      <c r="G58" s="1102">
        <f>SUM(G48:G57)</f>
        <v>109648</v>
      </c>
      <c r="H58" s="1102"/>
      <c r="I58" s="1102">
        <v>111805</v>
      </c>
      <c r="J58" s="1103">
        <v>113989</v>
      </c>
    </row>
    <row r="59" spans="1:10" s="505" customFormat="1" ht="15" customHeight="1" thickBot="1" x14ac:dyDescent="0.25">
      <c r="A59" s="502" t="s">
        <v>305</v>
      </c>
      <c r="B59" s="503">
        <v>17767</v>
      </c>
      <c r="C59" s="503">
        <v>17890</v>
      </c>
      <c r="D59" s="503">
        <v>17768</v>
      </c>
      <c r="E59" s="503">
        <v>17712</v>
      </c>
      <c r="F59" s="503"/>
      <c r="G59" s="503">
        <v>17550</v>
      </c>
      <c r="H59" s="503"/>
      <c r="I59" s="503">
        <v>17264</v>
      </c>
      <c r="J59" s="504">
        <v>18008</v>
      </c>
    </row>
  </sheetData>
  <mergeCells count="7">
    <mergeCell ref="B3:C3"/>
    <mergeCell ref="A42:E42"/>
    <mergeCell ref="A41:E41"/>
    <mergeCell ref="A44:J44"/>
    <mergeCell ref="B46:E46"/>
    <mergeCell ref="G46:J46"/>
    <mergeCell ref="E3:G3"/>
  </mergeCells>
  <phoneticPr fontId="0" type="noConversion"/>
  <pageMargins left="0.55118110236220474" right="0.47244094488188981" top="0.55118110236220474" bottom="0.51181102362204722" header="0" footer="0.27559055118110237"/>
  <pageSetup paperSize="9" scale="76" orientation="portrait" cellComments="asDisplayed" r:id="rId1"/>
  <headerFooter alignWithMargins="0">
    <oddHeader xml:space="preserve">&amp;C&amp;"Arial,Bold"&amp;14
</oddHeader>
    <oddFooter>&amp;L&amp;9&amp;K01+022Ericsson Third Quarter Report 2013&amp;R&amp;K01+022&amp;P</oddFooter>
  </headerFooter>
  <legacyDrawingHF r:id="rId2"/>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fitToPage="1"/>
  </sheetPr>
  <dimension ref="A1:M49"/>
  <sheetViews>
    <sheetView showGridLines="0" view="pageBreakPreview" zoomScaleSheetLayoutView="100" workbookViewId="0">
      <pane xSplit="6" ySplit="4" topLeftCell="G5" activePane="bottomRight" state="frozen"/>
      <selection sqref="A1:XFD1048576"/>
      <selection pane="topRight" sqref="A1:XFD1048576"/>
      <selection pane="bottomLeft" sqref="A1:XFD1048576"/>
      <selection pane="bottomRight" activeCell="P18" sqref="P18"/>
    </sheetView>
  </sheetViews>
  <sheetFormatPr defaultColWidth="8.85546875" defaultRowHeight="11.25" customHeight="1" x14ac:dyDescent="0.2"/>
  <cols>
    <col min="1" max="1" width="55.85546875" style="30" customWidth="1"/>
    <col min="2" max="5" width="9.7109375" style="30" customWidth="1"/>
    <col min="6" max="6" width="2.28515625" style="30" customWidth="1"/>
    <col min="7" max="9" width="9.7109375" style="30" customWidth="1"/>
    <col min="10" max="13" width="4.28515625" style="30" customWidth="1"/>
    <col min="14" max="25" width="4.28515625" style="6" customWidth="1"/>
    <col min="26" max="41" width="4.7109375" style="6" customWidth="1"/>
    <col min="42" max="16384" width="8.85546875" style="6"/>
  </cols>
  <sheetData>
    <row r="1" spans="1:13" ht="12.75" customHeight="1" x14ac:dyDescent="0.2">
      <c r="A1" s="1293" t="s">
        <v>23</v>
      </c>
      <c r="B1" s="1293"/>
      <c r="C1" s="1293"/>
      <c r="D1" s="1293"/>
      <c r="E1" s="1293"/>
      <c r="F1" s="1293"/>
      <c r="G1" s="1293"/>
      <c r="H1" s="1293"/>
      <c r="I1" s="109"/>
    </row>
    <row r="2" spans="1:13" s="286" customFormat="1" ht="4.5" customHeight="1" thickBot="1" x14ac:dyDescent="0.25">
      <c r="A2" s="230"/>
      <c r="B2" s="75"/>
      <c r="C2" s="75"/>
      <c r="D2" s="75"/>
      <c r="E2" s="75"/>
      <c r="F2" s="75"/>
      <c r="G2" s="75"/>
      <c r="H2" s="75"/>
      <c r="I2" s="75"/>
      <c r="J2" s="266"/>
      <c r="K2" s="266"/>
      <c r="L2" s="266"/>
      <c r="M2" s="266"/>
    </row>
    <row r="3" spans="1:13" s="17" customFormat="1" ht="12.75" customHeight="1" x14ac:dyDescent="0.2">
      <c r="A3" s="466"/>
      <c r="B3" s="1281">
        <v>2012</v>
      </c>
      <c r="C3" s="1281"/>
      <c r="D3" s="1281"/>
      <c r="E3" s="1281"/>
      <c r="F3" s="396"/>
      <c r="G3" s="1281">
        <v>2013</v>
      </c>
      <c r="H3" s="1281"/>
      <c r="I3" s="1281"/>
      <c r="J3" s="190"/>
      <c r="K3" s="190"/>
      <c r="L3" s="190"/>
      <c r="M3" s="190"/>
    </row>
    <row r="4" spans="1:13" s="285" customFormat="1" ht="12.75" customHeight="1" x14ac:dyDescent="0.2">
      <c r="A4" s="447" t="s">
        <v>135</v>
      </c>
      <c r="B4" s="439" t="s">
        <v>160</v>
      </c>
      <c r="C4" s="439" t="s">
        <v>159</v>
      </c>
      <c r="D4" s="439" t="s">
        <v>158</v>
      </c>
      <c r="E4" s="439" t="s">
        <v>157</v>
      </c>
      <c r="F4" s="400"/>
      <c r="G4" s="439" t="s">
        <v>160</v>
      </c>
      <c r="H4" s="439" t="s">
        <v>159</v>
      </c>
      <c r="I4" s="439" t="s">
        <v>158</v>
      </c>
      <c r="J4" s="335"/>
      <c r="K4" s="335"/>
      <c r="L4" s="335"/>
      <c r="M4" s="335"/>
    </row>
    <row r="5" spans="1:13" s="356" customFormat="1" ht="12.75" customHeight="1" x14ac:dyDescent="0.2">
      <c r="A5" s="1105" t="s">
        <v>166</v>
      </c>
      <c r="B5" s="1106">
        <v>-496</v>
      </c>
      <c r="C5" s="1106">
        <v>-389</v>
      </c>
      <c r="D5" s="1106">
        <v>-455</v>
      </c>
      <c r="E5" s="1106">
        <v>-885</v>
      </c>
      <c r="F5" s="1107"/>
      <c r="G5" s="1106">
        <v>-698</v>
      </c>
      <c r="H5" s="1106">
        <v>-707</v>
      </c>
      <c r="I5" s="1108">
        <v>-600</v>
      </c>
      <c r="J5" s="253"/>
      <c r="K5" s="253"/>
      <c r="L5" s="253"/>
      <c r="M5" s="253"/>
    </row>
    <row r="6" spans="1:13" s="356" customFormat="1" ht="12.75" customHeight="1" x14ac:dyDescent="0.2">
      <c r="A6" s="1109" t="s">
        <v>168</v>
      </c>
      <c r="B6" s="1106">
        <v>-19</v>
      </c>
      <c r="C6" s="1106">
        <v>-107</v>
      </c>
      <c r="D6" s="1110">
        <v>-33</v>
      </c>
      <c r="E6" s="1110">
        <v>-693</v>
      </c>
      <c r="F6" s="1111"/>
      <c r="G6" s="1106">
        <v>-552</v>
      </c>
      <c r="H6" s="1106">
        <v>-117</v>
      </c>
      <c r="I6" s="1212">
        <v>-64</v>
      </c>
      <c r="J6" s="253"/>
      <c r="K6" s="253"/>
      <c r="L6" s="253"/>
      <c r="M6" s="253"/>
    </row>
    <row r="7" spans="1:13" s="724" customFormat="1" ht="12.75" customHeight="1" x14ac:dyDescent="0.2">
      <c r="A7" s="1112" t="s">
        <v>169</v>
      </c>
      <c r="B7" s="1113">
        <v>-54</v>
      </c>
      <c r="C7" s="1113">
        <v>-98</v>
      </c>
      <c r="D7" s="947">
        <v>-82</v>
      </c>
      <c r="E7" s="1113">
        <v>-136</v>
      </c>
      <c r="F7" s="968"/>
      <c r="G7" s="1113">
        <v>-589</v>
      </c>
      <c r="H7" s="1113">
        <v>-110</v>
      </c>
      <c r="I7" s="948">
        <v>-55</v>
      </c>
      <c r="J7" s="302"/>
      <c r="K7" s="302"/>
      <c r="L7" s="302"/>
      <c r="M7" s="302"/>
    </row>
    <row r="8" spans="1:13" s="356" customFormat="1" ht="12.75" customHeight="1" x14ac:dyDescent="0.2">
      <c r="A8" s="1114" t="s">
        <v>272</v>
      </c>
      <c r="B8" s="1115">
        <v>-569</v>
      </c>
      <c r="C8" s="1115">
        <v>-594</v>
      </c>
      <c r="D8" s="1115">
        <v>-570</v>
      </c>
      <c r="E8" s="1115">
        <v>-1714</v>
      </c>
      <c r="F8" s="1111"/>
      <c r="G8" s="1115">
        <v>-1839</v>
      </c>
      <c r="H8" s="1115">
        <v>-934</v>
      </c>
      <c r="I8" s="1116">
        <f>SUM(I5:I7)</f>
        <v>-719</v>
      </c>
      <c r="J8" s="253"/>
      <c r="K8" s="253"/>
      <c r="L8" s="253"/>
      <c r="M8" s="253"/>
    </row>
    <row r="9" spans="1:13" ht="4.5" customHeight="1" x14ac:dyDescent="0.2">
      <c r="A9" s="234"/>
      <c r="B9" s="171"/>
      <c r="C9" s="171"/>
      <c r="D9" s="170"/>
      <c r="E9" s="229"/>
      <c r="F9" s="38"/>
      <c r="G9" s="171"/>
      <c r="H9" s="171"/>
      <c r="I9" s="1213"/>
    </row>
    <row r="10" spans="1:13" s="724" customFormat="1" ht="12.75" customHeight="1" x14ac:dyDescent="0.2">
      <c r="A10" s="1112" t="s">
        <v>91</v>
      </c>
      <c r="B10" s="1113">
        <v>-30</v>
      </c>
      <c r="C10" s="1113">
        <v>-190</v>
      </c>
      <c r="D10" s="947">
        <v>-45.585000000000036</v>
      </c>
      <c r="E10" s="947">
        <v>-46</v>
      </c>
      <c r="F10" s="968"/>
      <c r="G10" s="947" t="s">
        <v>156</v>
      </c>
      <c r="H10" s="947" t="s">
        <v>156</v>
      </c>
      <c r="I10" s="948" t="s">
        <v>156</v>
      </c>
      <c r="J10" s="302"/>
      <c r="K10" s="1117"/>
      <c r="L10" s="1117"/>
      <c r="M10" s="1117"/>
    </row>
    <row r="11" spans="1:13" s="326" customFormat="1" ht="12.75" customHeight="1" thickBot="1" x14ac:dyDescent="0.25">
      <c r="A11" s="1118" t="s">
        <v>132</v>
      </c>
      <c r="B11" s="965">
        <v>-599</v>
      </c>
      <c r="C11" s="965">
        <v>-784</v>
      </c>
      <c r="D11" s="965">
        <v>-616</v>
      </c>
      <c r="E11" s="965">
        <v>-1760</v>
      </c>
      <c r="F11" s="1119"/>
      <c r="G11" s="965">
        <v>-1839</v>
      </c>
      <c r="H11" s="965">
        <v>-934</v>
      </c>
      <c r="I11" s="966">
        <v>-719</v>
      </c>
      <c r="J11" s="790"/>
      <c r="K11" s="790"/>
      <c r="L11" s="790"/>
      <c r="M11" s="790"/>
    </row>
    <row r="12" spans="1:13" s="311" customFormat="1" ht="4.5" customHeight="1" thickBot="1" x14ac:dyDescent="0.25">
      <c r="A12" s="235"/>
      <c r="B12" s="236"/>
      <c r="C12" s="236"/>
      <c r="D12" s="236"/>
      <c r="E12" s="236"/>
      <c r="F12" s="336"/>
      <c r="G12" s="236"/>
      <c r="H12" s="236"/>
      <c r="I12" s="236"/>
      <c r="J12" s="237"/>
      <c r="K12" s="237"/>
      <c r="L12" s="237"/>
      <c r="M12" s="237"/>
    </row>
    <row r="13" spans="1:13" ht="12.75" customHeight="1" x14ac:dyDescent="0.2">
      <c r="A13" s="466"/>
      <c r="B13" s="1281">
        <v>2012</v>
      </c>
      <c r="C13" s="1281"/>
      <c r="D13" s="1281"/>
      <c r="E13" s="1281"/>
      <c r="F13" s="396"/>
      <c r="G13" s="1281">
        <v>2013</v>
      </c>
      <c r="H13" s="1281"/>
      <c r="I13" s="1281"/>
    </row>
    <row r="14" spans="1:13" s="267" customFormat="1" ht="12.75" customHeight="1" x14ac:dyDescent="0.2">
      <c r="A14" s="447" t="s">
        <v>138</v>
      </c>
      <c r="B14" s="439" t="s">
        <v>58</v>
      </c>
      <c r="C14" s="439" t="s">
        <v>59</v>
      </c>
      <c r="D14" s="439" t="s">
        <v>35</v>
      </c>
      <c r="E14" s="439" t="s">
        <v>141</v>
      </c>
      <c r="F14" s="400"/>
      <c r="G14" s="439" t="s">
        <v>58</v>
      </c>
      <c r="H14" s="439" t="s">
        <v>59</v>
      </c>
      <c r="I14" s="439" t="s">
        <v>35</v>
      </c>
      <c r="J14" s="76"/>
      <c r="K14" s="76"/>
      <c r="L14" s="76"/>
      <c r="M14" s="76"/>
    </row>
    <row r="15" spans="1:13" s="356" customFormat="1" ht="12.75" customHeight="1" x14ac:dyDescent="0.2">
      <c r="A15" s="1105" t="s">
        <v>166</v>
      </c>
      <c r="B15" s="1106">
        <v>-496</v>
      </c>
      <c r="C15" s="1106">
        <v>-885</v>
      </c>
      <c r="D15" s="1106">
        <v>-1340</v>
      </c>
      <c r="E15" s="1106">
        <v>-2225</v>
      </c>
      <c r="F15" s="1107"/>
      <c r="G15" s="1106">
        <v>-698</v>
      </c>
      <c r="H15" s="1106">
        <v>-1405</v>
      </c>
      <c r="I15" s="1108">
        <v>-2005</v>
      </c>
      <c r="J15" s="253"/>
      <c r="K15" s="253"/>
      <c r="L15" s="253"/>
      <c r="M15" s="253"/>
    </row>
    <row r="16" spans="1:13" s="356" customFormat="1" ht="12.75" customHeight="1" x14ac:dyDescent="0.2">
      <c r="A16" s="1109" t="s">
        <v>168</v>
      </c>
      <c r="B16" s="1106">
        <v>-19</v>
      </c>
      <c r="C16" s="1106">
        <v>-126</v>
      </c>
      <c r="D16" s="1110">
        <v>-159</v>
      </c>
      <c r="E16" s="1110">
        <v>-852</v>
      </c>
      <c r="F16" s="1111"/>
      <c r="G16" s="1106">
        <v>-552</v>
      </c>
      <c r="H16" s="1106">
        <v>-669</v>
      </c>
      <c r="I16" s="1212">
        <v>-733</v>
      </c>
      <c r="J16" s="253"/>
      <c r="K16" s="253"/>
      <c r="L16" s="253"/>
      <c r="M16" s="253"/>
    </row>
    <row r="17" spans="1:13" s="724" customFormat="1" ht="12.75" customHeight="1" x14ac:dyDescent="0.2">
      <c r="A17" s="1112" t="s">
        <v>169</v>
      </c>
      <c r="B17" s="1113">
        <v>-54</v>
      </c>
      <c r="C17" s="1113">
        <v>-152</v>
      </c>
      <c r="D17" s="947">
        <v>-234</v>
      </c>
      <c r="E17" s="1113">
        <v>-370</v>
      </c>
      <c r="F17" s="968"/>
      <c r="G17" s="1113">
        <v>-589</v>
      </c>
      <c r="H17" s="1113">
        <v>-699</v>
      </c>
      <c r="I17" s="948">
        <v>-754</v>
      </c>
      <c r="J17" s="302"/>
      <c r="K17" s="302"/>
      <c r="L17" s="302"/>
      <c r="M17" s="302"/>
    </row>
    <row r="18" spans="1:13" s="356" customFormat="1" ht="12.75" customHeight="1" x14ac:dyDescent="0.2">
      <c r="A18" s="1114" t="s">
        <v>296</v>
      </c>
      <c r="B18" s="1115">
        <v>-569</v>
      </c>
      <c r="C18" s="1115">
        <v>-1163</v>
      </c>
      <c r="D18" s="1115">
        <v>-1733</v>
      </c>
      <c r="E18" s="1115">
        <v>-3447</v>
      </c>
      <c r="F18" s="1111"/>
      <c r="G18" s="1115">
        <v>-1839</v>
      </c>
      <c r="H18" s="1115">
        <v>-2773</v>
      </c>
      <c r="I18" s="1116">
        <v>-3492</v>
      </c>
      <c r="J18" s="253"/>
      <c r="K18" s="253"/>
      <c r="L18" s="253"/>
      <c r="M18" s="253"/>
    </row>
    <row r="19" spans="1:13" s="356" customFormat="1" ht="4.5" customHeight="1" x14ac:dyDescent="0.2">
      <c r="A19" s="1114"/>
      <c r="B19" s="1120"/>
      <c r="C19" s="1120"/>
      <c r="D19" s="944"/>
      <c r="E19" s="1115"/>
      <c r="F19" s="1111"/>
      <c r="G19" s="1120"/>
      <c r="H19" s="1120"/>
      <c r="I19" s="945"/>
      <c r="J19" s="253"/>
      <c r="K19" s="253"/>
      <c r="L19" s="253"/>
      <c r="M19" s="253"/>
    </row>
    <row r="20" spans="1:13" s="692" customFormat="1" ht="12.75" customHeight="1" x14ac:dyDescent="0.2">
      <c r="A20" s="1121" t="s">
        <v>91</v>
      </c>
      <c r="B20" s="1120">
        <v>-30</v>
      </c>
      <c r="C20" s="1120">
        <v>-220</v>
      </c>
      <c r="D20" s="944">
        <v>-265.77300000000002</v>
      </c>
      <c r="E20" s="1120">
        <v>-312</v>
      </c>
      <c r="F20" s="967"/>
      <c r="G20" s="947" t="s">
        <v>156</v>
      </c>
      <c r="H20" s="944" t="s">
        <v>156</v>
      </c>
      <c r="I20" s="945" t="s">
        <v>156</v>
      </c>
      <c r="J20" s="690"/>
      <c r="K20" s="690"/>
      <c r="L20" s="690"/>
      <c r="M20" s="690"/>
    </row>
    <row r="21" spans="1:13" s="326" customFormat="1" ht="12.75" customHeight="1" thickBot="1" x14ac:dyDescent="0.25">
      <c r="A21" s="1118" t="s">
        <v>132</v>
      </c>
      <c r="B21" s="965">
        <v>-599</v>
      </c>
      <c r="C21" s="965">
        <v>-1383</v>
      </c>
      <c r="D21" s="965">
        <v>-1998.7730000000001</v>
      </c>
      <c r="E21" s="965">
        <v>-3759</v>
      </c>
      <c r="F21" s="1119"/>
      <c r="G21" s="965">
        <v>-1839</v>
      </c>
      <c r="H21" s="965">
        <v>-2773</v>
      </c>
      <c r="I21" s="966">
        <v>-3492</v>
      </c>
      <c r="J21" s="790"/>
      <c r="K21" s="790"/>
      <c r="L21" s="790"/>
      <c r="M21" s="790"/>
    </row>
    <row r="22" spans="1:13" ht="4.5" customHeight="1" x14ac:dyDescent="0.2">
      <c r="A22" s="89"/>
      <c r="B22" s="88"/>
      <c r="C22" s="88"/>
      <c r="D22" s="208"/>
      <c r="E22" s="88"/>
      <c r="F22" s="88"/>
      <c r="G22" s="88"/>
      <c r="H22" s="88"/>
      <c r="I22" s="208"/>
    </row>
    <row r="23" spans="1:13" ht="12.75" customHeight="1" x14ac:dyDescent="0.2">
      <c r="A23" s="1293" t="s">
        <v>28</v>
      </c>
      <c r="B23" s="1293"/>
      <c r="C23" s="1293"/>
      <c r="D23" s="1293"/>
      <c r="E23" s="1293"/>
      <c r="F23" s="1293"/>
      <c r="G23" s="1293"/>
      <c r="H23" s="1293"/>
      <c r="I23" s="239"/>
    </row>
    <row r="24" spans="1:13" s="286" customFormat="1" ht="4.5" customHeight="1" thickBot="1" x14ac:dyDescent="0.25">
      <c r="A24" s="230"/>
      <c r="B24" s="75"/>
      <c r="C24" s="75"/>
      <c r="D24" s="75"/>
      <c r="E24" s="75"/>
      <c r="F24" s="75"/>
      <c r="G24" s="75"/>
      <c r="H24" s="75"/>
      <c r="I24" s="75"/>
      <c r="J24" s="266"/>
      <c r="K24" s="266"/>
      <c r="L24" s="266"/>
      <c r="M24" s="266"/>
    </row>
    <row r="25" spans="1:13" s="17" customFormat="1" ht="12.75" customHeight="1" x14ac:dyDescent="0.2">
      <c r="A25" s="466"/>
      <c r="B25" s="1281">
        <v>2012</v>
      </c>
      <c r="C25" s="1281"/>
      <c r="D25" s="1281"/>
      <c r="E25" s="1281"/>
      <c r="F25" s="396"/>
      <c r="G25" s="1281">
        <v>2013</v>
      </c>
      <c r="H25" s="1281"/>
      <c r="I25" s="1281"/>
      <c r="J25" s="190"/>
      <c r="K25" s="190"/>
      <c r="L25" s="190"/>
      <c r="M25" s="190"/>
    </row>
    <row r="26" spans="1:13" s="285" customFormat="1" ht="12.75" customHeight="1" x14ac:dyDescent="0.2">
      <c r="A26" s="447" t="s">
        <v>135</v>
      </c>
      <c r="B26" s="439" t="s">
        <v>160</v>
      </c>
      <c r="C26" s="439" t="s">
        <v>159</v>
      </c>
      <c r="D26" s="439" t="s">
        <v>158</v>
      </c>
      <c r="E26" s="439" t="s">
        <v>157</v>
      </c>
      <c r="F26" s="400"/>
      <c r="G26" s="439" t="s">
        <v>160</v>
      </c>
      <c r="H26" s="439" t="s">
        <v>159</v>
      </c>
      <c r="I26" s="439" t="s">
        <v>158</v>
      </c>
      <c r="J26" s="335"/>
      <c r="K26" s="335"/>
      <c r="L26" s="335"/>
      <c r="M26" s="335"/>
    </row>
    <row r="27" spans="1:13" s="356" customFormat="1" ht="12.75" customHeight="1" x14ac:dyDescent="0.2">
      <c r="A27" s="1105" t="s">
        <v>207</v>
      </c>
      <c r="B27" s="1106">
        <v>-87</v>
      </c>
      <c r="C27" s="1106">
        <v>-167</v>
      </c>
      <c r="D27" s="1106">
        <v>-94</v>
      </c>
      <c r="E27" s="1106">
        <v>-905</v>
      </c>
      <c r="F27" s="1111"/>
      <c r="G27" s="1106">
        <v>-1251</v>
      </c>
      <c r="H27" s="1106">
        <v>-316</v>
      </c>
      <c r="I27" s="1108">
        <v>-299</v>
      </c>
      <c r="J27" s="253"/>
      <c r="K27" s="253"/>
      <c r="L27" s="253"/>
      <c r="M27" s="253"/>
    </row>
    <row r="28" spans="1:13" s="356" customFormat="1" ht="12.75" customHeight="1" x14ac:dyDescent="0.2">
      <c r="A28" s="1105" t="s">
        <v>108</v>
      </c>
      <c r="B28" s="1106">
        <v>-473</v>
      </c>
      <c r="C28" s="1106">
        <v>-415</v>
      </c>
      <c r="D28" s="1106">
        <v>-441</v>
      </c>
      <c r="E28" s="1106">
        <v>-601</v>
      </c>
      <c r="F28" s="1111"/>
      <c r="G28" s="1106">
        <v>-385</v>
      </c>
      <c r="H28" s="1106">
        <v>-586</v>
      </c>
      <c r="I28" s="1108">
        <v>-410</v>
      </c>
      <c r="J28" s="253"/>
      <c r="K28" s="253"/>
      <c r="L28" s="253"/>
      <c r="M28" s="253"/>
    </row>
    <row r="29" spans="1:13" s="15" customFormat="1" ht="12.75" customHeight="1" x14ac:dyDescent="0.2">
      <c r="A29" s="191" t="s">
        <v>109</v>
      </c>
      <c r="B29" s="192">
        <v>-358</v>
      </c>
      <c r="C29" s="192">
        <v>-302</v>
      </c>
      <c r="D29" s="192">
        <v>-304.8454774362225</v>
      </c>
      <c r="E29" s="193">
        <v>-370.75773080532736</v>
      </c>
      <c r="F29" s="93"/>
      <c r="G29" s="192">
        <v>-270</v>
      </c>
      <c r="H29" s="192">
        <v>-389</v>
      </c>
      <c r="I29" s="484">
        <v>-290</v>
      </c>
      <c r="J29" s="93"/>
      <c r="K29" s="93"/>
      <c r="L29" s="93"/>
      <c r="M29" s="93"/>
    </row>
    <row r="30" spans="1:13" s="15" customFormat="1" ht="12.75" customHeight="1" x14ac:dyDescent="0.2">
      <c r="A30" s="191" t="s">
        <v>43</v>
      </c>
      <c r="B30" s="192">
        <v>-115</v>
      </c>
      <c r="C30" s="192">
        <v>-113</v>
      </c>
      <c r="D30" s="192">
        <v>-136.15452256377748</v>
      </c>
      <c r="E30" s="193">
        <v>-230.24226919467264</v>
      </c>
      <c r="F30" s="93"/>
      <c r="G30" s="192">
        <v>-115</v>
      </c>
      <c r="H30" s="192">
        <v>-197</v>
      </c>
      <c r="I30" s="484">
        <v>-120</v>
      </c>
      <c r="J30" s="93"/>
      <c r="K30" s="93"/>
      <c r="L30" s="93"/>
      <c r="M30" s="93"/>
    </row>
    <row r="31" spans="1:13" s="356" customFormat="1" ht="12.75" customHeight="1" x14ac:dyDescent="0.2">
      <c r="A31" s="1105" t="s">
        <v>24</v>
      </c>
      <c r="B31" s="1106">
        <v>-9</v>
      </c>
      <c r="C31" s="1106">
        <v>-12</v>
      </c>
      <c r="D31" s="1106">
        <v>-29</v>
      </c>
      <c r="E31" s="1106">
        <v>-196</v>
      </c>
      <c r="F31" s="1111"/>
      <c r="G31" s="1106">
        <v>-111</v>
      </c>
      <c r="H31" s="1106">
        <v>-34</v>
      </c>
      <c r="I31" s="1108">
        <v>-11</v>
      </c>
      <c r="J31" s="253"/>
      <c r="K31" s="253"/>
      <c r="L31" s="253"/>
      <c r="M31" s="253"/>
    </row>
    <row r="32" spans="1:13" s="724" customFormat="1" ht="12.75" customHeight="1" x14ac:dyDescent="0.2">
      <c r="A32" s="1112" t="s">
        <v>84</v>
      </c>
      <c r="B32" s="947" t="s">
        <v>156</v>
      </c>
      <c r="C32" s="947" t="s">
        <v>156</v>
      </c>
      <c r="D32" s="947">
        <v>-6</v>
      </c>
      <c r="E32" s="947">
        <v>-12</v>
      </c>
      <c r="F32" s="968"/>
      <c r="G32" s="947">
        <v>-92</v>
      </c>
      <c r="H32" s="947">
        <v>2</v>
      </c>
      <c r="I32" s="948">
        <v>1</v>
      </c>
      <c r="J32" s="302"/>
      <c r="K32" s="302"/>
      <c r="L32" s="302"/>
      <c r="M32" s="302"/>
    </row>
    <row r="33" spans="1:13" s="1122" customFormat="1" ht="12.75" customHeight="1" x14ac:dyDescent="0.2">
      <c r="A33" s="1114" t="s">
        <v>272</v>
      </c>
      <c r="B33" s="1115">
        <v>-569</v>
      </c>
      <c r="C33" s="1115">
        <v>-594</v>
      </c>
      <c r="D33" s="1115">
        <v>-570</v>
      </c>
      <c r="E33" s="1115">
        <v>-1714</v>
      </c>
      <c r="F33" s="1111"/>
      <c r="G33" s="1115">
        <v>-1839</v>
      </c>
      <c r="H33" s="1115">
        <v>-934</v>
      </c>
      <c r="I33" s="1116">
        <v>-719</v>
      </c>
      <c r="J33" s="253"/>
      <c r="K33" s="253"/>
      <c r="L33" s="253"/>
      <c r="M33" s="253"/>
    </row>
    <row r="34" spans="1:13" ht="4.5" customHeight="1" x14ac:dyDescent="0.2">
      <c r="A34" s="234"/>
      <c r="B34" s="171"/>
      <c r="C34" s="171"/>
      <c r="D34" s="170"/>
      <c r="E34" s="229"/>
      <c r="F34" s="38"/>
      <c r="G34" s="171"/>
      <c r="H34" s="171"/>
      <c r="I34" s="1213"/>
    </row>
    <row r="35" spans="1:13" s="692" customFormat="1" ht="12.75" customHeight="1" x14ac:dyDescent="0.2">
      <c r="A35" s="1121" t="s">
        <v>89</v>
      </c>
      <c r="B35" s="1120">
        <v>-30</v>
      </c>
      <c r="C35" s="1120">
        <v>-190</v>
      </c>
      <c r="D35" s="944">
        <v>-46</v>
      </c>
      <c r="E35" s="947">
        <v>-46</v>
      </c>
      <c r="F35" s="1123"/>
      <c r="G35" s="944" t="s">
        <v>156</v>
      </c>
      <c r="H35" s="944" t="s">
        <v>156</v>
      </c>
      <c r="I35" s="945" t="s">
        <v>156</v>
      </c>
      <c r="J35" s="690"/>
      <c r="K35" s="690"/>
      <c r="L35" s="690"/>
      <c r="M35" s="690"/>
    </row>
    <row r="36" spans="1:13" s="326" customFormat="1" ht="12.75" customHeight="1" thickBot="1" x14ac:dyDescent="0.25">
      <c r="A36" s="1118" t="s">
        <v>132</v>
      </c>
      <c r="B36" s="965">
        <v>-599</v>
      </c>
      <c r="C36" s="965">
        <v>-784</v>
      </c>
      <c r="D36" s="965">
        <v>-616</v>
      </c>
      <c r="E36" s="965">
        <v>-1760</v>
      </c>
      <c r="F36" s="1119"/>
      <c r="G36" s="965">
        <v>-1839</v>
      </c>
      <c r="H36" s="965">
        <v>-934</v>
      </c>
      <c r="I36" s="966">
        <v>-719</v>
      </c>
      <c r="J36" s="790"/>
      <c r="K36" s="790"/>
      <c r="L36" s="790"/>
      <c r="M36" s="790"/>
    </row>
    <row r="37" spans="1:13" s="311" customFormat="1" ht="4.5" customHeight="1" thickBot="1" x14ac:dyDescent="0.25">
      <c r="A37" s="237"/>
      <c r="B37" s="237"/>
      <c r="C37" s="237"/>
      <c r="D37" s="237"/>
      <c r="E37" s="237"/>
      <c r="F37" s="237"/>
      <c r="G37" s="237"/>
      <c r="H37" s="237"/>
      <c r="I37" s="237"/>
      <c r="J37" s="237"/>
      <c r="K37" s="237"/>
      <c r="L37" s="237"/>
      <c r="M37" s="237"/>
    </row>
    <row r="38" spans="1:13" ht="12.75" customHeight="1" x14ac:dyDescent="0.2">
      <c r="A38" s="466"/>
      <c r="B38" s="1281">
        <v>2012</v>
      </c>
      <c r="C38" s="1281"/>
      <c r="D38" s="1281"/>
      <c r="E38" s="1281"/>
      <c r="F38" s="396"/>
      <c r="G38" s="1281">
        <v>2013</v>
      </c>
      <c r="H38" s="1281"/>
      <c r="I38" s="1281"/>
    </row>
    <row r="39" spans="1:13" s="267" customFormat="1" ht="12.75" customHeight="1" x14ac:dyDescent="0.2">
      <c r="A39" s="447" t="s">
        <v>138</v>
      </c>
      <c r="B39" s="439" t="s">
        <v>58</v>
      </c>
      <c r="C39" s="439" t="s">
        <v>59</v>
      </c>
      <c r="D39" s="439" t="s">
        <v>35</v>
      </c>
      <c r="E39" s="439" t="s">
        <v>141</v>
      </c>
      <c r="F39" s="400"/>
      <c r="G39" s="439" t="s">
        <v>58</v>
      </c>
      <c r="H39" s="439" t="s">
        <v>59</v>
      </c>
      <c r="I39" s="439" t="s">
        <v>35</v>
      </c>
      <c r="J39" s="76"/>
      <c r="K39" s="76"/>
      <c r="L39" s="76"/>
      <c r="M39" s="76"/>
    </row>
    <row r="40" spans="1:13" s="356" customFormat="1" ht="12.75" customHeight="1" x14ac:dyDescent="0.2">
      <c r="A40" s="1105" t="s">
        <v>207</v>
      </c>
      <c r="B40" s="1106">
        <v>-87</v>
      </c>
      <c r="C40" s="1106">
        <v>-254</v>
      </c>
      <c r="D40" s="1106">
        <v>-348</v>
      </c>
      <c r="E40" s="1106">
        <v>-1253</v>
      </c>
      <c r="F40" s="1111"/>
      <c r="G40" s="1106">
        <v>-1251</v>
      </c>
      <c r="H40" s="1106">
        <v>-1567</v>
      </c>
      <c r="I40" s="1108">
        <v>-1866</v>
      </c>
      <c r="J40" s="253"/>
      <c r="K40" s="253"/>
      <c r="L40" s="253"/>
      <c r="M40" s="253"/>
    </row>
    <row r="41" spans="1:13" s="356" customFormat="1" ht="12.75" customHeight="1" x14ac:dyDescent="0.2">
      <c r="A41" s="1105" t="s">
        <v>108</v>
      </c>
      <c r="B41" s="1106">
        <v>-473</v>
      </c>
      <c r="C41" s="1106">
        <v>-888</v>
      </c>
      <c r="D41" s="1106">
        <v>-1329</v>
      </c>
      <c r="E41" s="1106">
        <v>-1930</v>
      </c>
      <c r="F41" s="1111"/>
      <c r="G41" s="1106">
        <v>-385</v>
      </c>
      <c r="H41" s="1106">
        <v>-971</v>
      </c>
      <c r="I41" s="1108">
        <v>-1381</v>
      </c>
      <c r="J41" s="253"/>
      <c r="K41" s="253"/>
      <c r="L41" s="253"/>
      <c r="M41" s="253"/>
    </row>
    <row r="42" spans="1:13" ht="12.75" customHeight="1" x14ac:dyDescent="0.2">
      <c r="A42" s="191" t="s">
        <v>109</v>
      </c>
      <c r="B42" s="192">
        <v>-358</v>
      </c>
      <c r="C42" s="192">
        <v>-660</v>
      </c>
      <c r="D42" s="192">
        <v>-965</v>
      </c>
      <c r="E42" s="193">
        <v>-1335.7577308053274</v>
      </c>
      <c r="F42" s="93"/>
      <c r="G42" s="192">
        <v>-270</v>
      </c>
      <c r="H42" s="192">
        <v>-659</v>
      </c>
      <c r="I42" s="484">
        <v>-949</v>
      </c>
    </row>
    <row r="43" spans="1:13" ht="12.75" customHeight="1" x14ac:dyDescent="0.2">
      <c r="A43" s="191" t="s">
        <v>43</v>
      </c>
      <c r="B43" s="192">
        <v>-115</v>
      </c>
      <c r="C43" s="192">
        <v>-228</v>
      </c>
      <c r="D43" s="192">
        <v>-364</v>
      </c>
      <c r="E43" s="193">
        <v>-594.24226919467264</v>
      </c>
      <c r="F43" s="93"/>
      <c r="G43" s="192">
        <v>-115</v>
      </c>
      <c r="H43" s="192">
        <v>-312</v>
      </c>
      <c r="I43" s="484">
        <v>-432</v>
      </c>
    </row>
    <row r="44" spans="1:13" s="356" customFormat="1" ht="12.75" customHeight="1" x14ac:dyDescent="0.2">
      <c r="A44" s="1105" t="s">
        <v>24</v>
      </c>
      <c r="B44" s="1106">
        <v>-9</v>
      </c>
      <c r="C44" s="1106">
        <v>-21</v>
      </c>
      <c r="D44" s="1106">
        <v>-50</v>
      </c>
      <c r="E44" s="1106">
        <v>-246</v>
      </c>
      <c r="F44" s="1111"/>
      <c r="G44" s="1106">
        <v>-111</v>
      </c>
      <c r="H44" s="1106">
        <v>-145</v>
      </c>
      <c r="I44" s="1108">
        <v>-156</v>
      </c>
      <c r="J44" s="253"/>
      <c r="K44" s="253"/>
      <c r="L44" s="253"/>
      <c r="M44" s="253"/>
    </row>
    <row r="45" spans="1:13" s="724" customFormat="1" ht="12.75" customHeight="1" x14ac:dyDescent="0.2">
      <c r="A45" s="1112" t="s">
        <v>84</v>
      </c>
      <c r="B45" s="947" t="s">
        <v>156</v>
      </c>
      <c r="C45" s="947" t="s">
        <v>156</v>
      </c>
      <c r="D45" s="947">
        <v>-6</v>
      </c>
      <c r="E45" s="947">
        <v>-18</v>
      </c>
      <c r="F45" s="968"/>
      <c r="G45" s="947">
        <v>-92</v>
      </c>
      <c r="H45" s="947">
        <v>-90</v>
      </c>
      <c r="I45" s="948">
        <v>-89</v>
      </c>
      <c r="J45" s="302"/>
      <c r="K45" s="302"/>
      <c r="L45" s="302"/>
      <c r="M45" s="302"/>
    </row>
    <row r="46" spans="1:13" s="356" customFormat="1" ht="12.75" customHeight="1" x14ac:dyDescent="0.2">
      <c r="A46" s="1114" t="s">
        <v>272</v>
      </c>
      <c r="B46" s="1115">
        <v>-569</v>
      </c>
      <c r="C46" s="1115">
        <v>-1163</v>
      </c>
      <c r="D46" s="1115">
        <v>-1733</v>
      </c>
      <c r="E46" s="1115">
        <v>-3447</v>
      </c>
      <c r="F46" s="1111"/>
      <c r="G46" s="1115">
        <v>-1839</v>
      </c>
      <c r="H46" s="1115">
        <v>-2773</v>
      </c>
      <c r="I46" s="1116">
        <v>-3492</v>
      </c>
      <c r="J46" s="253"/>
      <c r="K46" s="253"/>
      <c r="L46" s="253"/>
      <c r="M46" s="253"/>
    </row>
    <row r="47" spans="1:13" s="356" customFormat="1" ht="4.5" customHeight="1" x14ac:dyDescent="0.2">
      <c r="A47" s="1114"/>
      <c r="B47" s="1120"/>
      <c r="C47" s="1120"/>
      <c r="D47" s="944"/>
      <c r="E47" s="1115"/>
      <c r="F47" s="1111"/>
      <c r="G47" s="1120"/>
      <c r="H47" s="1120"/>
      <c r="I47" s="945"/>
      <c r="J47" s="253"/>
      <c r="K47" s="253"/>
      <c r="L47" s="253"/>
      <c r="M47" s="253"/>
    </row>
    <row r="48" spans="1:13" s="692" customFormat="1" ht="12.75" customHeight="1" x14ac:dyDescent="0.2">
      <c r="A48" s="1121" t="s">
        <v>89</v>
      </c>
      <c r="B48" s="1120">
        <v>-30</v>
      </c>
      <c r="C48" s="1120">
        <v>-220</v>
      </c>
      <c r="D48" s="944">
        <v>-265.77300000000002</v>
      </c>
      <c r="E48" s="1120">
        <v>-312</v>
      </c>
      <c r="F48" s="967"/>
      <c r="G48" s="944" t="s">
        <v>156</v>
      </c>
      <c r="H48" s="944" t="s">
        <v>156</v>
      </c>
      <c r="I48" s="945" t="s">
        <v>156</v>
      </c>
      <c r="J48" s="690"/>
      <c r="K48" s="690"/>
      <c r="L48" s="690"/>
      <c r="M48" s="690"/>
    </row>
    <row r="49" spans="1:13" s="326" customFormat="1" ht="12.75" customHeight="1" thickBot="1" x14ac:dyDescent="0.25">
      <c r="A49" s="1118" t="s">
        <v>132</v>
      </c>
      <c r="B49" s="965">
        <v>-599</v>
      </c>
      <c r="C49" s="965">
        <v>-1383</v>
      </c>
      <c r="D49" s="965">
        <v>-1998.7730000000001</v>
      </c>
      <c r="E49" s="965">
        <v>-3759</v>
      </c>
      <c r="F49" s="1119"/>
      <c r="G49" s="965">
        <v>-1839</v>
      </c>
      <c r="H49" s="965">
        <v>-2773</v>
      </c>
      <c r="I49" s="966">
        <v>-3492</v>
      </c>
      <c r="J49" s="790"/>
      <c r="K49" s="790"/>
      <c r="L49" s="790"/>
      <c r="M49" s="790"/>
    </row>
  </sheetData>
  <mergeCells count="10">
    <mergeCell ref="B38:E38"/>
    <mergeCell ref="G38:I38"/>
    <mergeCell ref="A1:H1"/>
    <mergeCell ref="B25:E25"/>
    <mergeCell ref="G25:I25"/>
    <mergeCell ref="B3:E3"/>
    <mergeCell ref="G3:I3"/>
    <mergeCell ref="B13:E13"/>
    <mergeCell ref="G13:I13"/>
    <mergeCell ref="A23:H23"/>
  </mergeCells>
  <phoneticPr fontId="4" type="noConversion"/>
  <pageMargins left="0.55118110236220474" right="0.47244094488188981" top="0.55118110236220474" bottom="0.51181102362204722" header="0" footer="0.27559055118110237"/>
  <pageSetup paperSize="9" scale="74" orientation="portrait" cellComments="asDisplayed" r:id="rId1"/>
  <headerFooter alignWithMargins="0">
    <oddHeader xml:space="preserve">&amp;C&amp;"Arial,Bold"&amp;14
</oddHeader>
    <oddFooter>&amp;L&amp;9&amp;K01+022Ericsson Third Quarter Report 2013&amp;R&amp;K01+022&amp;P</oddFooter>
  </headerFooter>
  <legacyDrawingHF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8"/>
    <pageSetUpPr fitToPage="1"/>
  </sheetPr>
  <dimension ref="A1:H280"/>
  <sheetViews>
    <sheetView showGridLines="0" view="pageBreakPreview" zoomScaleNormal="100" zoomScaleSheetLayoutView="100" workbookViewId="0">
      <pane xSplit="2" ySplit="4" topLeftCell="C5" activePane="bottomRight" state="frozen"/>
      <selection sqref="A1:XFD1048576"/>
      <selection pane="topRight" sqref="A1:XFD1048576"/>
      <selection pane="bottomLeft" sqref="A1:XFD1048576"/>
      <selection pane="bottomRight" activeCell="L7" sqref="L7"/>
    </sheetView>
  </sheetViews>
  <sheetFormatPr defaultColWidth="8.85546875" defaultRowHeight="11.25" customHeight="1" outlineLevelCol="1" x14ac:dyDescent="0.2"/>
  <cols>
    <col min="1" max="1" width="1.7109375" style="53" customWidth="1"/>
    <col min="2" max="2" width="68.85546875" style="30" customWidth="1"/>
    <col min="3" max="3" width="9.7109375" style="90" customWidth="1"/>
    <col min="4" max="4" width="2.28515625" style="90" customWidth="1"/>
    <col min="5" max="5" width="9.7109375" style="90" customWidth="1" outlineLevel="1"/>
    <col min="6" max="6" width="2.28515625" style="90" customWidth="1" outlineLevel="1"/>
    <col min="7" max="7" width="9.7109375" style="90" customWidth="1"/>
    <col min="8" max="8" width="4.140625" style="30" customWidth="1"/>
    <col min="9" max="36" width="4.140625" style="6" customWidth="1"/>
    <col min="37" max="16384" width="8.85546875" style="6"/>
  </cols>
  <sheetData>
    <row r="1" spans="1:8" ht="12.75" customHeight="1" x14ac:dyDescent="0.2">
      <c r="A1" s="94" t="s">
        <v>64</v>
      </c>
      <c r="B1" s="86"/>
      <c r="C1" s="87"/>
      <c r="D1" s="87"/>
      <c r="E1" s="87"/>
      <c r="F1" s="87"/>
      <c r="G1" s="87"/>
    </row>
    <row r="2" spans="1:8" s="286" customFormat="1" ht="4.5" customHeight="1" thickBot="1" x14ac:dyDescent="0.25">
      <c r="A2" s="91"/>
      <c r="B2" s="92"/>
      <c r="C2" s="74"/>
      <c r="D2" s="74"/>
      <c r="E2" s="74"/>
      <c r="F2" s="74"/>
      <c r="G2" s="74"/>
      <c r="H2" s="266"/>
    </row>
    <row r="3" spans="1:8" s="11" customFormat="1" ht="12.75" customHeight="1" x14ac:dyDescent="0.2">
      <c r="A3" s="395"/>
      <c r="B3" s="414"/>
      <c r="C3" s="415" t="s">
        <v>179</v>
      </c>
      <c r="D3" s="415"/>
      <c r="E3" s="415" t="s">
        <v>88</v>
      </c>
      <c r="F3" s="415"/>
      <c r="G3" s="415" t="s">
        <v>83</v>
      </c>
      <c r="H3" s="30"/>
    </row>
    <row r="4" spans="1:8" s="267" customFormat="1" ht="12.75" customHeight="1" x14ac:dyDescent="0.2">
      <c r="A4" s="416" t="s">
        <v>163</v>
      </c>
      <c r="B4" s="398"/>
      <c r="C4" s="417">
        <v>2012</v>
      </c>
      <c r="D4" s="417"/>
      <c r="E4" s="417">
        <v>2013</v>
      </c>
      <c r="F4" s="417"/>
      <c r="G4" s="417">
        <v>2013</v>
      </c>
      <c r="H4" s="76"/>
    </row>
    <row r="5" spans="1:8" ht="4.5" customHeight="1" x14ac:dyDescent="0.2">
      <c r="A5" s="105"/>
      <c r="B5" s="95"/>
      <c r="C5" s="66"/>
      <c r="D5" s="66"/>
      <c r="E5" s="66"/>
      <c r="F5" s="66"/>
      <c r="G5" s="412"/>
      <c r="H5" s="53"/>
    </row>
    <row r="6" spans="1:8" ht="12.75" customHeight="1" x14ac:dyDescent="0.2">
      <c r="A6" s="94" t="s">
        <v>180</v>
      </c>
      <c r="B6" s="96"/>
      <c r="C6" s="66"/>
      <c r="D6" s="66"/>
      <c r="E6" s="66"/>
      <c r="F6" s="66"/>
      <c r="G6" s="412"/>
      <c r="H6" s="53"/>
    </row>
    <row r="7" spans="1:8" s="356" customFormat="1" ht="12.75" customHeight="1" x14ac:dyDescent="0.2">
      <c r="A7" s="714" t="s">
        <v>181</v>
      </c>
      <c r="B7" s="715"/>
      <c r="C7" s="675"/>
      <c r="D7" s="675"/>
      <c r="E7" s="675"/>
      <c r="F7" s="675"/>
      <c r="G7" s="674"/>
      <c r="H7" s="676"/>
    </row>
    <row r="8" spans="1:8" s="356" customFormat="1" ht="12.75" customHeight="1" x14ac:dyDescent="0.2">
      <c r="A8" s="716" t="s">
        <v>182</v>
      </c>
      <c r="B8" s="717"/>
      <c r="C8" s="684"/>
      <c r="D8" s="684"/>
      <c r="E8" s="684"/>
      <c r="F8" s="684"/>
      <c r="G8" s="718"/>
      <c r="H8" s="676"/>
    </row>
    <row r="9" spans="1:8" ht="12.75" customHeight="1" x14ac:dyDescent="0.2">
      <c r="A9" s="85"/>
      <c r="B9" s="86" t="s">
        <v>183</v>
      </c>
      <c r="C9" s="97">
        <v>3840</v>
      </c>
      <c r="D9" s="97"/>
      <c r="E9" s="97">
        <v>3691</v>
      </c>
      <c r="F9" s="97"/>
      <c r="G9" s="418">
        <v>3540</v>
      </c>
      <c r="H9" s="53"/>
    </row>
    <row r="10" spans="1:8" ht="12.75" customHeight="1" x14ac:dyDescent="0.2">
      <c r="A10" s="85"/>
      <c r="B10" s="86" t="s">
        <v>184</v>
      </c>
      <c r="C10" s="97">
        <v>30404</v>
      </c>
      <c r="D10" s="97"/>
      <c r="E10" s="97">
        <v>30855</v>
      </c>
      <c r="F10" s="97"/>
      <c r="G10" s="418">
        <v>31611</v>
      </c>
      <c r="H10" s="53"/>
    </row>
    <row r="11" spans="1:8" ht="12.75" customHeight="1" x14ac:dyDescent="0.2">
      <c r="A11" s="85"/>
      <c r="B11" s="86" t="s">
        <v>130</v>
      </c>
      <c r="C11" s="97">
        <v>15202</v>
      </c>
      <c r="D11" s="97"/>
      <c r="E11" s="97">
        <v>13405</v>
      </c>
      <c r="F11" s="97"/>
      <c r="G11" s="418">
        <v>13319</v>
      </c>
      <c r="H11" s="53"/>
    </row>
    <row r="12" spans="1:8" ht="4.5" customHeight="1" x14ac:dyDescent="0.2">
      <c r="A12" s="85"/>
      <c r="B12" s="86"/>
      <c r="C12" s="97"/>
      <c r="D12" s="97"/>
      <c r="E12" s="97"/>
      <c r="F12" s="97"/>
      <c r="G12" s="418"/>
      <c r="H12" s="53"/>
    </row>
    <row r="13" spans="1:8" s="356" customFormat="1" ht="12.75" customHeight="1" x14ac:dyDescent="0.2">
      <c r="A13" s="716" t="s">
        <v>185</v>
      </c>
      <c r="B13" s="717"/>
      <c r="C13" s="719">
        <v>11493</v>
      </c>
      <c r="D13" s="719"/>
      <c r="E13" s="719">
        <v>11766</v>
      </c>
      <c r="F13" s="719"/>
      <c r="G13" s="720">
        <v>11230</v>
      </c>
      <c r="H13" s="676"/>
    </row>
    <row r="14" spans="1:8" s="356" customFormat="1" ht="4.5" customHeight="1" x14ac:dyDescent="0.2">
      <c r="A14" s="716"/>
      <c r="B14" s="717"/>
      <c r="C14" s="721"/>
      <c r="D14" s="721"/>
      <c r="E14" s="721"/>
      <c r="F14" s="721"/>
      <c r="G14" s="775"/>
      <c r="H14" s="676"/>
    </row>
    <row r="15" spans="1:8" s="356" customFormat="1" ht="12.75" customHeight="1" x14ac:dyDescent="0.2">
      <c r="A15" s="716" t="s">
        <v>186</v>
      </c>
      <c r="B15" s="717"/>
      <c r="C15" s="721"/>
      <c r="D15" s="721"/>
      <c r="E15" s="721"/>
      <c r="F15" s="721"/>
      <c r="G15" s="775"/>
      <c r="H15" s="676"/>
    </row>
    <row r="16" spans="1:8" ht="12.75" customHeight="1" x14ac:dyDescent="0.2">
      <c r="A16" s="85"/>
      <c r="B16" s="86" t="s">
        <v>75</v>
      </c>
      <c r="C16" s="97">
        <v>2842</v>
      </c>
      <c r="D16" s="97"/>
      <c r="E16" s="97">
        <v>2883</v>
      </c>
      <c r="F16" s="97"/>
      <c r="G16" s="418">
        <v>2675</v>
      </c>
      <c r="H16" s="53"/>
    </row>
    <row r="17" spans="1:8" ht="12.75" customHeight="1" x14ac:dyDescent="0.2">
      <c r="A17" s="85"/>
      <c r="B17" s="86" t="s">
        <v>187</v>
      </c>
      <c r="C17" s="97">
        <v>386</v>
      </c>
      <c r="D17" s="97"/>
      <c r="E17" s="97">
        <v>495</v>
      </c>
      <c r="F17" s="97"/>
      <c r="G17" s="418">
        <v>520</v>
      </c>
      <c r="H17" s="53"/>
    </row>
    <row r="18" spans="1:8" ht="12.75" customHeight="1" x14ac:dyDescent="0.2">
      <c r="A18" s="85"/>
      <c r="B18" s="86" t="s">
        <v>2</v>
      </c>
      <c r="C18" s="97">
        <v>1290</v>
      </c>
      <c r="D18" s="97"/>
      <c r="E18" s="97">
        <v>1109</v>
      </c>
      <c r="F18" s="97"/>
      <c r="G18" s="418">
        <v>1052</v>
      </c>
      <c r="H18" s="53"/>
    </row>
    <row r="19" spans="1:8" ht="12.75" customHeight="1" x14ac:dyDescent="0.2">
      <c r="A19" s="85"/>
      <c r="B19" s="86" t="s">
        <v>188</v>
      </c>
      <c r="C19" s="97">
        <v>3964</v>
      </c>
      <c r="D19" s="97"/>
      <c r="E19" s="97">
        <v>4807</v>
      </c>
      <c r="F19" s="97"/>
      <c r="G19" s="418">
        <v>4586</v>
      </c>
      <c r="H19" s="53"/>
    </row>
    <row r="20" spans="1:8" ht="4.5" customHeight="1" x14ac:dyDescent="0.2">
      <c r="A20" s="85"/>
      <c r="B20" s="86"/>
      <c r="C20" s="97"/>
      <c r="D20" s="97"/>
      <c r="E20" s="97"/>
      <c r="F20" s="97"/>
      <c r="G20" s="418"/>
      <c r="H20" s="53"/>
    </row>
    <row r="21" spans="1:8" s="724" customFormat="1" ht="12.75" customHeight="1" x14ac:dyDescent="0.2">
      <c r="A21" s="641" t="s">
        <v>189</v>
      </c>
      <c r="B21" s="619"/>
      <c r="C21" s="722">
        <v>12321</v>
      </c>
      <c r="D21" s="722"/>
      <c r="E21" s="722">
        <v>12299</v>
      </c>
      <c r="F21" s="722"/>
      <c r="G21" s="723">
        <v>11074</v>
      </c>
      <c r="H21" s="625"/>
    </row>
    <row r="22" spans="1:8" s="356" customFormat="1" ht="12.75" customHeight="1" x14ac:dyDescent="0.2">
      <c r="A22" s="725"/>
      <c r="B22" s="726"/>
      <c r="C22" s="727">
        <v>81742</v>
      </c>
      <c r="D22" s="727"/>
      <c r="E22" s="727">
        <v>81310</v>
      </c>
      <c r="F22" s="727"/>
      <c r="G22" s="728">
        <v>79607</v>
      </c>
      <c r="H22" s="676"/>
    </row>
    <row r="23" spans="1:8" ht="4.5" customHeight="1" x14ac:dyDescent="0.2">
      <c r="A23" s="85"/>
      <c r="B23" s="86"/>
      <c r="C23" s="98"/>
      <c r="D23" s="98"/>
      <c r="E23" s="98"/>
      <c r="F23" s="98"/>
      <c r="G23" s="1156"/>
      <c r="H23" s="53"/>
    </row>
    <row r="24" spans="1:8" s="356" customFormat="1" ht="12.75" customHeight="1" x14ac:dyDescent="0.2">
      <c r="A24" s="714" t="s">
        <v>190</v>
      </c>
      <c r="B24" s="715"/>
      <c r="C24" s="721"/>
      <c r="D24" s="721"/>
      <c r="E24" s="721"/>
      <c r="F24" s="721"/>
      <c r="G24" s="775"/>
      <c r="H24" s="676"/>
    </row>
    <row r="25" spans="1:8" s="356" customFormat="1" ht="12.75" customHeight="1" x14ac:dyDescent="0.2">
      <c r="A25" s="716" t="s">
        <v>191</v>
      </c>
      <c r="B25" s="717"/>
      <c r="C25" s="729">
        <v>28802</v>
      </c>
      <c r="D25" s="729"/>
      <c r="E25" s="729">
        <v>29685</v>
      </c>
      <c r="F25" s="729"/>
      <c r="G25" s="775">
        <v>28089</v>
      </c>
      <c r="H25" s="676"/>
    </row>
    <row r="26" spans="1:8" s="356" customFormat="1" ht="4.5" customHeight="1" x14ac:dyDescent="0.2">
      <c r="A26" s="716"/>
      <c r="B26" s="717"/>
      <c r="C26" s="721"/>
      <c r="D26" s="721"/>
      <c r="E26" s="721"/>
      <c r="F26" s="721"/>
      <c r="G26" s="775"/>
      <c r="H26" s="676"/>
    </row>
    <row r="27" spans="1:8" s="356" customFormat="1" ht="12.75" customHeight="1" x14ac:dyDescent="0.2">
      <c r="A27" s="730" t="s">
        <v>192</v>
      </c>
      <c r="B27" s="731"/>
      <c r="C27" s="729">
        <v>63660</v>
      </c>
      <c r="D27" s="729"/>
      <c r="E27" s="729">
        <v>63084</v>
      </c>
      <c r="F27" s="729"/>
      <c r="G27" s="775">
        <v>64905</v>
      </c>
      <c r="H27" s="676"/>
    </row>
    <row r="28" spans="1:8" s="356" customFormat="1" ht="12.75" customHeight="1" x14ac:dyDescent="0.2">
      <c r="A28" s="730" t="s">
        <v>1</v>
      </c>
      <c r="B28" s="731"/>
      <c r="C28" s="729">
        <v>4019</v>
      </c>
      <c r="D28" s="729"/>
      <c r="E28" s="729">
        <v>2998</v>
      </c>
      <c r="F28" s="729"/>
      <c r="G28" s="775">
        <v>2191</v>
      </c>
      <c r="H28" s="676"/>
    </row>
    <row r="29" spans="1:8" s="356" customFormat="1" ht="12.75" customHeight="1" x14ac:dyDescent="0.2">
      <c r="A29" s="730" t="s">
        <v>193</v>
      </c>
      <c r="B29" s="731"/>
      <c r="C29" s="729">
        <v>20065</v>
      </c>
      <c r="D29" s="729"/>
      <c r="E29" s="729">
        <v>19552</v>
      </c>
      <c r="F29" s="729"/>
      <c r="G29" s="775">
        <v>20198</v>
      </c>
      <c r="H29" s="676"/>
    </row>
    <row r="30" spans="1:8" s="356" customFormat="1" ht="4.5" customHeight="1" x14ac:dyDescent="0.2">
      <c r="A30" s="730"/>
      <c r="B30" s="731"/>
      <c r="C30" s="729"/>
      <c r="D30" s="729"/>
      <c r="E30" s="729"/>
      <c r="F30" s="729"/>
      <c r="G30" s="775"/>
      <c r="H30" s="676"/>
    </row>
    <row r="31" spans="1:8" s="356" customFormat="1" ht="14.1" customHeight="1" x14ac:dyDescent="0.2">
      <c r="A31" s="730" t="s">
        <v>277</v>
      </c>
      <c r="B31" s="731"/>
      <c r="C31" s="729">
        <v>32026</v>
      </c>
      <c r="D31" s="732"/>
      <c r="E31" s="729">
        <v>26335</v>
      </c>
      <c r="F31" s="732"/>
      <c r="G31" s="775">
        <v>25505</v>
      </c>
      <c r="H31" s="676"/>
    </row>
    <row r="32" spans="1:8" s="724" customFormat="1" ht="12.75" customHeight="1" x14ac:dyDescent="0.2">
      <c r="A32" s="733" t="s">
        <v>195</v>
      </c>
      <c r="B32" s="734"/>
      <c r="C32" s="735">
        <v>44682</v>
      </c>
      <c r="D32" s="735"/>
      <c r="E32" s="735">
        <v>38479</v>
      </c>
      <c r="F32" s="735"/>
      <c r="G32" s="639">
        <v>35163</v>
      </c>
      <c r="H32" s="625"/>
    </row>
    <row r="33" spans="1:8" s="356" customFormat="1" ht="12.75" customHeight="1" x14ac:dyDescent="0.2">
      <c r="A33" s="725"/>
      <c r="B33" s="726"/>
      <c r="C33" s="736">
        <v>193254</v>
      </c>
      <c r="D33" s="736"/>
      <c r="E33" s="736">
        <v>180133</v>
      </c>
      <c r="F33" s="736"/>
      <c r="G33" s="1157">
        <v>176051</v>
      </c>
      <c r="H33" s="676"/>
    </row>
    <row r="34" spans="1:8" s="356" customFormat="1" ht="4.5" customHeight="1" x14ac:dyDescent="0.2">
      <c r="A34" s="737"/>
      <c r="B34" s="738"/>
      <c r="C34" s="675"/>
      <c r="D34" s="739"/>
      <c r="E34" s="675"/>
      <c r="F34" s="675"/>
      <c r="G34" s="666"/>
      <c r="H34" s="676"/>
    </row>
    <row r="35" spans="1:8" s="724" customFormat="1" ht="12.75" customHeight="1" x14ac:dyDescent="0.2">
      <c r="A35" s="740" t="s">
        <v>196</v>
      </c>
      <c r="B35" s="741"/>
      <c r="C35" s="735">
        <v>274996</v>
      </c>
      <c r="D35" s="735"/>
      <c r="E35" s="735">
        <v>261443</v>
      </c>
      <c r="F35" s="735"/>
      <c r="G35" s="639">
        <v>255658</v>
      </c>
      <c r="H35" s="625"/>
    </row>
    <row r="36" spans="1:8" ht="4.5" customHeight="1" x14ac:dyDescent="0.2">
      <c r="A36" s="85"/>
      <c r="B36" s="86"/>
      <c r="C36" s="66"/>
      <c r="D36" s="73"/>
      <c r="E36" s="66"/>
      <c r="F36" s="66"/>
      <c r="G36" s="411"/>
      <c r="H36" s="53"/>
    </row>
    <row r="37" spans="1:8" ht="12.75" customHeight="1" x14ac:dyDescent="0.2">
      <c r="A37" s="94" t="s">
        <v>74</v>
      </c>
      <c r="B37" s="96"/>
      <c r="C37" s="100"/>
      <c r="D37" s="100"/>
      <c r="E37" s="100"/>
      <c r="F37" s="100"/>
      <c r="G37" s="1158"/>
      <c r="H37" s="53"/>
    </row>
    <row r="38" spans="1:8" ht="12.75" customHeight="1" x14ac:dyDescent="0.2">
      <c r="A38" s="94" t="s">
        <v>244</v>
      </c>
      <c r="B38" s="96"/>
      <c r="C38" s="100"/>
      <c r="D38" s="100"/>
      <c r="E38" s="100"/>
      <c r="F38" s="100"/>
      <c r="G38" s="1158"/>
      <c r="H38" s="53"/>
    </row>
    <row r="39" spans="1:8" s="356" customFormat="1" ht="12.75" customHeight="1" x14ac:dyDescent="0.2">
      <c r="A39" s="716" t="s">
        <v>245</v>
      </c>
      <c r="B39" s="717"/>
      <c r="C39" s="729">
        <v>136883</v>
      </c>
      <c r="D39" s="729"/>
      <c r="E39" s="729">
        <v>132326</v>
      </c>
      <c r="F39" s="729"/>
      <c r="G39" s="775">
        <v>132382</v>
      </c>
      <c r="H39" s="676"/>
    </row>
    <row r="40" spans="1:8" s="724" customFormat="1" ht="12.75" customHeight="1" x14ac:dyDescent="0.2">
      <c r="A40" s="641" t="s">
        <v>51</v>
      </c>
      <c r="B40" s="741"/>
      <c r="C40" s="735">
        <v>1600</v>
      </c>
      <c r="D40" s="735"/>
      <c r="E40" s="735">
        <v>1540</v>
      </c>
      <c r="F40" s="735"/>
      <c r="G40" s="639">
        <v>1568</v>
      </c>
      <c r="H40" s="625"/>
    </row>
    <row r="41" spans="1:8" s="356" customFormat="1" ht="12.75" customHeight="1" x14ac:dyDescent="0.2">
      <c r="A41" s="730"/>
      <c r="B41" s="726"/>
      <c r="C41" s="742">
        <v>138483</v>
      </c>
      <c r="D41" s="742"/>
      <c r="E41" s="742">
        <v>133866</v>
      </c>
      <c r="F41" s="742"/>
      <c r="G41" s="637">
        <v>133950</v>
      </c>
      <c r="H41" s="676"/>
    </row>
    <row r="42" spans="1:8" s="356" customFormat="1" ht="4.5" customHeight="1" x14ac:dyDescent="0.2">
      <c r="A42" s="716"/>
      <c r="B42" s="717"/>
      <c r="C42" s="675"/>
      <c r="D42" s="675"/>
      <c r="E42" s="675"/>
      <c r="F42" s="675"/>
      <c r="G42" s="666"/>
      <c r="H42" s="676"/>
    </row>
    <row r="43" spans="1:8" s="356" customFormat="1" ht="12.75" customHeight="1" x14ac:dyDescent="0.2">
      <c r="A43" s="714" t="s">
        <v>246</v>
      </c>
      <c r="B43" s="715"/>
      <c r="C43" s="743"/>
      <c r="D43" s="743"/>
      <c r="E43" s="743"/>
      <c r="F43" s="743"/>
      <c r="G43" s="728"/>
      <c r="H43" s="676"/>
    </row>
    <row r="44" spans="1:8" s="356" customFormat="1" ht="12.75" customHeight="1" x14ac:dyDescent="0.2">
      <c r="A44" s="716" t="s">
        <v>279</v>
      </c>
      <c r="B44" s="717"/>
      <c r="C44" s="729">
        <v>9503</v>
      </c>
      <c r="D44" s="729"/>
      <c r="E44" s="729">
        <v>10907</v>
      </c>
      <c r="F44" s="729"/>
      <c r="G44" s="775">
        <v>10385</v>
      </c>
      <c r="H44" s="676"/>
    </row>
    <row r="45" spans="1:8" s="356" customFormat="1" ht="12.75" customHeight="1" x14ac:dyDescent="0.2">
      <c r="A45" s="716" t="s">
        <v>247</v>
      </c>
      <c r="B45" s="717"/>
      <c r="C45" s="729">
        <v>211</v>
      </c>
      <c r="D45" s="729"/>
      <c r="E45" s="729">
        <v>281</v>
      </c>
      <c r="F45" s="729"/>
      <c r="G45" s="775">
        <v>268</v>
      </c>
      <c r="H45" s="676"/>
    </row>
    <row r="46" spans="1:8" s="356" customFormat="1" ht="12.75" customHeight="1" x14ac:dyDescent="0.2">
      <c r="A46" s="716" t="s">
        <v>248</v>
      </c>
      <c r="B46" s="717"/>
      <c r="C46" s="729">
        <v>3120</v>
      </c>
      <c r="D46" s="729"/>
      <c r="E46" s="729">
        <v>3326</v>
      </c>
      <c r="F46" s="729"/>
      <c r="G46" s="775">
        <v>3050</v>
      </c>
      <c r="H46" s="676"/>
    </row>
    <row r="47" spans="1:8" s="356" customFormat="1" ht="12.75" customHeight="1" x14ac:dyDescent="0.2">
      <c r="A47" s="716" t="s">
        <v>249</v>
      </c>
      <c r="B47" s="717"/>
      <c r="C47" s="729">
        <v>23898</v>
      </c>
      <c r="D47" s="729"/>
      <c r="E47" s="729">
        <v>22471</v>
      </c>
      <c r="F47" s="729"/>
      <c r="G47" s="775">
        <v>21745</v>
      </c>
      <c r="H47" s="676"/>
    </row>
    <row r="48" spans="1:8" s="724" customFormat="1" ht="12.75" customHeight="1" x14ac:dyDescent="0.2">
      <c r="A48" s="733" t="s">
        <v>250</v>
      </c>
      <c r="B48" s="744"/>
      <c r="C48" s="735">
        <v>2377</v>
      </c>
      <c r="D48" s="735"/>
      <c r="E48" s="735">
        <v>2330</v>
      </c>
      <c r="F48" s="735"/>
      <c r="G48" s="639">
        <v>2204</v>
      </c>
      <c r="H48" s="625"/>
    </row>
    <row r="49" spans="1:8" s="356" customFormat="1" ht="12.75" customHeight="1" x14ac:dyDescent="0.2">
      <c r="A49" s="725"/>
      <c r="B49" s="726"/>
      <c r="C49" s="742">
        <v>39109</v>
      </c>
      <c r="D49" s="742"/>
      <c r="E49" s="742">
        <v>39315</v>
      </c>
      <c r="F49" s="742"/>
      <c r="G49" s="637">
        <v>37652</v>
      </c>
      <c r="H49" s="676"/>
    </row>
    <row r="50" spans="1:8" s="356" customFormat="1" ht="4.5" customHeight="1" x14ac:dyDescent="0.2">
      <c r="A50" s="630"/>
      <c r="B50" s="640"/>
      <c r="C50" s="675"/>
      <c r="D50" s="739"/>
      <c r="E50" s="675"/>
      <c r="F50" s="675"/>
      <c r="G50" s="666"/>
      <c r="H50" s="676"/>
    </row>
    <row r="51" spans="1:8" s="356" customFormat="1" ht="12.75" customHeight="1" x14ac:dyDescent="0.2">
      <c r="A51" s="630" t="s">
        <v>251</v>
      </c>
      <c r="B51" s="640"/>
      <c r="C51" s="745"/>
      <c r="D51" s="745"/>
      <c r="E51" s="745"/>
      <c r="F51" s="745"/>
      <c r="G51" s="720"/>
      <c r="H51" s="676"/>
    </row>
    <row r="52" spans="1:8" s="356" customFormat="1" ht="12.75" customHeight="1" x14ac:dyDescent="0.2">
      <c r="A52" s="716" t="s">
        <v>252</v>
      </c>
      <c r="B52" s="717"/>
      <c r="C52" s="742">
        <v>8427</v>
      </c>
      <c r="D52" s="742"/>
      <c r="E52" s="742">
        <v>7435</v>
      </c>
      <c r="F52" s="742"/>
      <c r="G52" s="637">
        <v>6146</v>
      </c>
      <c r="H52" s="676"/>
    </row>
    <row r="53" spans="1:8" s="356" customFormat="1" ht="12.75" customHeight="1" x14ac:dyDescent="0.2">
      <c r="A53" s="716" t="s">
        <v>253</v>
      </c>
      <c r="B53" s="717"/>
      <c r="C53" s="729">
        <v>4769</v>
      </c>
      <c r="D53" s="729"/>
      <c r="E53" s="729">
        <v>4018</v>
      </c>
      <c r="F53" s="729"/>
      <c r="G53" s="775">
        <v>3849</v>
      </c>
      <c r="H53" s="676"/>
    </row>
    <row r="54" spans="1:8" s="356" customFormat="1" ht="12.75" customHeight="1" x14ac:dyDescent="0.2">
      <c r="A54" s="716" t="s">
        <v>254</v>
      </c>
      <c r="B54" s="717"/>
      <c r="C54" s="729">
        <v>23100</v>
      </c>
      <c r="D54" s="729"/>
      <c r="E54" s="729">
        <v>20760</v>
      </c>
      <c r="F54" s="729"/>
      <c r="G54" s="775">
        <v>19237</v>
      </c>
      <c r="H54" s="676"/>
    </row>
    <row r="55" spans="1:8" s="724" customFormat="1" ht="12.75" customHeight="1" x14ac:dyDescent="0.2">
      <c r="A55" s="746" t="s">
        <v>278</v>
      </c>
      <c r="B55" s="744"/>
      <c r="C55" s="735">
        <v>61108</v>
      </c>
      <c r="D55" s="735"/>
      <c r="E55" s="735">
        <v>56049</v>
      </c>
      <c r="F55" s="735"/>
      <c r="G55" s="639">
        <v>54824</v>
      </c>
      <c r="H55" s="625"/>
    </row>
    <row r="56" spans="1:8" s="356" customFormat="1" ht="12.75" customHeight="1" x14ac:dyDescent="0.2">
      <c r="A56" s="714"/>
      <c r="B56" s="715"/>
      <c r="C56" s="729">
        <v>97404</v>
      </c>
      <c r="D56" s="729"/>
      <c r="E56" s="729">
        <v>88262</v>
      </c>
      <c r="F56" s="729"/>
      <c r="G56" s="775">
        <v>84056</v>
      </c>
      <c r="H56" s="676"/>
    </row>
    <row r="57" spans="1:8" s="356" customFormat="1" ht="4.5" customHeight="1" x14ac:dyDescent="0.2">
      <c r="A57" s="630"/>
      <c r="B57" s="640"/>
      <c r="C57" s="675"/>
      <c r="D57" s="739"/>
      <c r="E57" s="675"/>
      <c r="F57" s="675"/>
      <c r="G57" s="666"/>
      <c r="H57" s="676"/>
    </row>
    <row r="58" spans="1:8" s="724" customFormat="1" ht="12.75" customHeight="1" x14ac:dyDescent="0.2">
      <c r="A58" s="740" t="s">
        <v>127</v>
      </c>
      <c r="B58" s="741"/>
      <c r="C58" s="735">
        <v>274996</v>
      </c>
      <c r="D58" s="735"/>
      <c r="E58" s="735">
        <v>261443</v>
      </c>
      <c r="F58" s="735"/>
      <c r="G58" s="639">
        <v>255658</v>
      </c>
      <c r="H58" s="625"/>
    </row>
    <row r="59" spans="1:8" ht="12.75" customHeight="1" x14ac:dyDescent="0.2">
      <c r="A59" s="105"/>
      <c r="B59" s="95"/>
      <c r="C59" s="66"/>
      <c r="D59" s="73"/>
      <c r="E59" s="66"/>
      <c r="F59" s="66"/>
      <c r="G59" s="411"/>
      <c r="H59" s="53"/>
    </row>
    <row r="60" spans="1:8" s="14" customFormat="1" ht="12.75" customHeight="1" x14ac:dyDescent="0.2">
      <c r="A60" s="103"/>
      <c r="B60" s="101" t="s">
        <v>128</v>
      </c>
      <c r="C60" s="102">
        <v>38170</v>
      </c>
      <c r="D60" s="102"/>
      <c r="E60" s="102">
        <v>37396</v>
      </c>
      <c r="F60" s="102"/>
      <c r="G60" s="1159">
        <v>35979</v>
      </c>
      <c r="H60" s="103"/>
    </row>
    <row r="61" spans="1:8" s="14" customFormat="1" ht="12.75" customHeight="1" x14ac:dyDescent="0.2">
      <c r="A61" s="103"/>
      <c r="B61" s="101" t="s">
        <v>55</v>
      </c>
      <c r="C61" s="104">
        <v>38538</v>
      </c>
      <c r="D61" s="104"/>
      <c r="E61" s="104">
        <v>27418</v>
      </c>
      <c r="F61" s="104"/>
      <c r="G61" s="1163">
        <v>24689</v>
      </c>
      <c r="H61" s="103"/>
    </row>
    <row r="62" spans="1:8" ht="4.5" customHeight="1" x14ac:dyDescent="0.2">
      <c r="A62" s="105"/>
      <c r="B62" s="95"/>
      <c r="C62" s="66"/>
      <c r="D62" s="66"/>
      <c r="E62" s="66"/>
      <c r="F62" s="66"/>
      <c r="G62" s="411"/>
      <c r="H62" s="53"/>
    </row>
    <row r="63" spans="1:8" s="356" customFormat="1" ht="12.75" customHeight="1" x14ac:dyDescent="0.15">
      <c r="A63" s="730" t="s">
        <v>129</v>
      </c>
      <c r="B63" s="731"/>
      <c r="C63" s="729">
        <v>520</v>
      </c>
      <c r="D63" s="729"/>
      <c r="E63" s="729">
        <v>2587</v>
      </c>
      <c r="F63" s="729"/>
      <c r="G63" s="411">
        <v>2552</v>
      </c>
      <c r="H63" s="676"/>
    </row>
    <row r="64" spans="1:8" s="751" customFormat="1" ht="12.75" customHeight="1" thickBot="1" x14ac:dyDescent="0.2">
      <c r="A64" s="747" t="s">
        <v>140</v>
      </c>
      <c r="B64" s="748"/>
      <c r="C64" s="749">
        <v>613</v>
      </c>
      <c r="D64" s="749"/>
      <c r="E64" s="749">
        <v>586</v>
      </c>
      <c r="F64" s="749"/>
      <c r="G64" s="1160">
        <v>606</v>
      </c>
      <c r="H64" s="750"/>
    </row>
    <row r="65" spans="1:8" s="356" customFormat="1" ht="4.5" customHeight="1" x14ac:dyDescent="0.2">
      <c r="A65" s="676"/>
      <c r="B65" s="676"/>
      <c r="C65" s="739"/>
      <c r="D65" s="739"/>
      <c r="E65" s="739"/>
      <c r="F65" s="739"/>
      <c r="G65" s="739"/>
      <c r="H65" s="676"/>
    </row>
    <row r="66" spans="1:8" s="356" customFormat="1" ht="11.25" customHeight="1" x14ac:dyDescent="0.2">
      <c r="A66" s="752" t="s">
        <v>311</v>
      </c>
      <c r="B66" s="253"/>
      <c r="C66" s="739"/>
      <c r="D66" s="739"/>
      <c r="E66" s="739"/>
      <c r="F66" s="739"/>
      <c r="G66" s="739"/>
      <c r="H66" s="676"/>
    </row>
    <row r="67" spans="1:8" ht="11.25" customHeight="1" x14ac:dyDescent="0.2">
      <c r="A67" s="1232" t="s">
        <v>312</v>
      </c>
      <c r="B67" s="1233"/>
      <c r="C67" s="1234"/>
      <c r="D67" s="1234"/>
      <c r="E67" s="1234"/>
      <c r="F67" s="1234"/>
      <c r="G67" s="73"/>
      <c r="H67" s="53"/>
    </row>
    <row r="68" spans="1:8" ht="11.25" customHeight="1" x14ac:dyDescent="0.2">
      <c r="A68" s="1233"/>
      <c r="B68" s="1233"/>
      <c r="C68" s="1234"/>
      <c r="D68" s="1234"/>
      <c r="E68" s="1234"/>
      <c r="F68" s="1234"/>
      <c r="G68" s="73"/>
      <c r="H68" s="53"/>
    </row>
    <row r="69" spans="1:8" ht="11.25" customHeight="1" x14ac:dyDescent="0.2">
      <c r="A69" s="1233"/>
      <c r="B69" s="1233"/>
      <c r="C69" s="1234"/>
      <c r="D69" s="1234"/>
      <c r="E69" s="1234"/>
      <c r="F69" s="1234"/>
      <c r="G69" s="73"/>
      <c r="H69" s="53"/>
    </row>
    <row r="70" spans="1:8" ht="11.25" customHeight="1" x14ac:dyDescent="0.2">
      <c r="B70" s="53"/>
      <c r="C70" s="73"/>
      <c r="D70" s="73"/>
      <c r="E70" s="73"/>
      <c r="F70" s="73"/>
      <c r="G70" s="73"/>
      <c r="H70" s="53"/>
    </row>
    <row r="71" spans="1:8" ht="11.25" customHeight="1" x14ac:dyDescent="0.2">
      <c r="B71" s="53"/>
      <c r="C71" s="73"/>
      <c r="D71" s="73"/>
      <c r="E71" s="73"/>
      <c r="F71" s="73"/>
      <c r="G71" s="73"/>
      <c r="H71" s="53"/>
    </row>
    <row r="72" spans="1:8" ht="11.25" customHeight="1" x14ac:dyDescent="0.2">
      <c r="B72" s="53"/>
      <c r="C72" s="73"/>
      <c r="D72" s="73"/>
      <c r="E72" s="73"/>
      <c r="F72" s="73"/>
      <c r="G72" s="73"/>
      <c r="H72" s="53"/>
    </row>
    <row r="73" spans="1:8" ht="11.25" customHeight="1" x14ac:dyDescent="0.2">
      <c r="B73" s="53"/>
      <c r="C73" s="73"/>
      <c r="D73" s="73"/>
      <c r="E73" s="73"/>
      <c r="F73" s="73"/>
      <c r="G73" s="73"/>
      <c r="H73" s="53"/>
    </row>
    <row r="74" spans="1:8" ht="11.25" customHeight="1" x14ac:dyDescent="0.2">
      <c r="B74" s="53"/>
      <c r="C74" s="73"/>
      <c r="D74" s="73"/>
      <c r="E74" s="73"/>
      <c r="F74" s="73"/>
      <c r="G74" s="73"/>
      <c r="H74" s="53"/>
    </row>
    <row r="75" spans="1:8" ht="11.25" customHeight="1" x14ac:dyDescent="0.2">
      <c r="B75" s="53"/>
      <c r="C75" s="73"/>
      <c r="D75" s="73"/>
      <c r="E75" s="73"/>
      <c r="F75" s="73"/>
      <c r="G75" s="73"/>
      <c r="H75" s="53"/>
    </row>
    <row r="76" spans="1:8" ht="11.25" customHeight="1" x14ac:dyDescent="0.2">
      <c r="B76" s="53"/>
      <c r="C76" s="73"/>
      <c r="D76" s="73"/>
      <c r="E76" s="73"/>
      <c r="F76" s="73"/>
      <c r="G76" s="73"/>
      <c r="H76" s="53"/>
    </row>
    <row r="77" spans="1:8" ht="11.25" customHeight="1" x14ac:dyDescent="0.2">
      <c r="B77" s="53"/>
      <c r="C77" s="73"/>
      <c r="D77" s="73"/>
      <c r="E77" s="73"/>
      <c r="F77" s="73"/>
      <c r="G77" s="73"/>
      <c r="H77" s="53"/>
    </row>
    <row r="78" spans="1:8" ht="11.25" customHeight="1" x14ac:dyDescent="0.2">
      <c r="B78" s="53"/>
      <c r="C78" s="73"/>
      <c r="D78" s="73"/>
      <c r="E78" s="73"/>
      <c r="F78" s="73"/>
      <c r="G78" s="73"/>
      <c r="H78" s="53"/>
    </row>
    <row r="79" spans="1:8" ht="11.25" customHeight="1" x14ac:dyDescent="0.2">
      <c r="B79" s="53"/>
      <c r="C79" s="73"/>
      <c r="D79" s="73"/>
      <c r="E79" s="73"/>
      <c r="F79" s="73"/>
      <c r="G79" s="73"/>
      <c r="H79" s="53"/>
    </row>
    <row r="80" spans="1:8" ht="11.25" customHeight="1" x14ac:dyDescent="0.2">
      <c r="B80" s="53"/>
      <c r="C80" s="73"/>
      <c r="D80" s="73"/>
      <c r="E80" s="73"/>
      <c r="F80" s="73"/>
      <c r="G80" s="73"/>
      <c r="H80" s="53"/>
    </row>
    <row r="81" spans="2:8" ht="11.25" customHeight="1" x14ac:dyDescent="0.2">
      <c r="B81" s="53"/>
      <c r="C81" s="73"/>
      <c r="D81" s="73"/>
      <c r="E81" s="73"/>
      <c r="F81" s="73"/>
      <c r="G81" s="73"/>
      <c r="H81" s="53"/>
    </row>
    <row r="82" spans="2:8" ht="11.25" customHeight="1" x14ac:dyDescent="0.2">
      <c r="B82" s="53"/>
      <c r="C82" s="73"/>
      <c r="D82" s="73"/>
      <c r="E82" s="73"/>
      <c r="F82" s="73"/>
      <c r="G82" s="73"/>
      <c r="H82" s="53"/>
    </row>
    <row r="83" spans="2:8" ht="11.25" customHeight="1" x14ac:dyDescent="0.2">
      <c r="B83" s="53"/>
      <c r="C83" s="73"/>
      <c r="D83" s="73"/>
      <c r="E83" s="73"/>
      <c r="F83" s="73"/>
      <c r="G83" s="73"/>
      <c r="H83" s="53"/>
    </row>
    <row r="84" spans="2:8" ht="11.25" customHeight="1" x14ac:dyDescent="0.2">
      <c r="B84" s="53"/>
      <c r="C84" s="73"/>
      <c r="D84" s="73"/>
      <c r="E84" s="73"/>
      <c r="F84" s="73"/>
      <c r="G84" s="73"/>
      <c r="H84" s="53"/>
    </row>
    <row r="85" spans="2:8" ht="11.25" customHeight="1" x14ac:dyDescent="0.2">
      <c r="B85" s="53"/>
      <c r="C85" s="73"/>
      <c r="D85" s="73"/>
      <c r="E85" s="73"/>
      <c r="F85" s="73"/>
      <c r="G85" s="73"/>
      <c r="H85" s="53"/>
    </row>
    <row r="86" spans="2:8" ht="11.25" customHeight="1" x14ac:dyDescent="0.2">
      <c r="B86" s="53"/>
      <c r="C86" s="73"/>
      <c r="D86" s="73"/>
      <c r="E86" s="73"/>
      <c r="F86" s="73"/>
      <c r="G86" s="73"/>
      <c r="H86" s="53"/>
    </row>
    <row r="87" spans="2:8" ht="11.25" customHeight="1" x14ac:dyDescent="0.2">
      <c r="B87" s="53"/>
      <c r="C87" s="73"/>
      <c r="D87" s="73"/>
      <c r="E87" s="73"/>
      <c r="F87" s="73"/>
      <c r="G87" s="73"/>
      <c r="H87" s="53"/>
    </row>
    <row r="88" spans="2:8" ht="11.25" customHeight="1" x14ac:dyDescent="0.2">
      <c r="B88" s="53"/>
      <c r="C88" s="73"/>
      <c r="D88" s="73"/>
      <c r="E88" s="73"/>
      <c r="F88" s="73"/>
      <c r="G88" s="73"/>
      <c r="H88" s="53"/>
    </row>
    <row r="89" spans="2:8" ht="11.25" customHeight="1" x14ac:dyDescent="0.2">
      <c r="B89" s="53"/>
      <c r="C89" s="73"/>
      <c r="D89" s="73"/>
      <c r="E89" s="73"/>
      <c r="F89" s="73"/>
      <c r="G89" s="73"/>
      <c r="H89" s="53"/>
    </row>
    <row r="90" spans="2:8" ht="11.25" customHeight="1" x14ac:dyDescent="0.2">
      <c r="B90" s="53"/>
      <c r="C90" s="73"/>
      <c r="D90" s="73"/>
      <c r="E90" s="73"/>
      <c r="F90" s="73"/>
      <c r="G90" s="73"/>
      <c r="H90" s="53"/>
    </row>
    <row r="91" spans="2:8" ht="11.25" customHeight="1" x14ac:dyDescent="0.2">
      <c r="B91" s="53"/>
      <c r="C91" s="73"/>
      <c r="D91" s="73"/>
      <c r="E91" s="73"/>
      <c r="F91" s="73"/>
      <c r="G91" s="73"/>
      <c r="H91" s="53"/>
    </row>
    <row r="92" spans="2:8" ht="11.25" customHeight="1" x14ac:dyDescent="0.2">
      <c r="B92" s="53"/>
      <c r="C92" s="73"/>
      <c r="D92" s="73"/>
      <c r="E92" s="73"/>
      <c r="F92" s="73"/>
      <c r="G92" s="73"/>
      <c r="H92" s="53"/>
    </row>
    <row r="93" spans="2:8" ht="11.25" customHeight="1" x14ac:dyDescent="0.2">
      <c r="B93" s="53"/>
      <c r="C93" s="73"/>
      <c r="D93" s="73"/>
      <c r="E93" s="73"/>
      <c r="F93" s="73"/>
      <c r="G93" s="73"/>
      <c r="H93" s="53"/>
    </row>
    <row r="94" spans="2:8" ht="11.25" customHeight="1" x14ac:dyDescent="0.2">
      <c r="B94" s="53"/>
      <c r="C94" s="73"/>
      <c r="D94" s="73"/>
      <c r="E94" s="73"/>
      <c r="F94" s="73"/>
      <c r="G94" s="73"/>
      <c r="H94" s="53"/>
    </row>
    <row r="95" spans="2:8" ht="11.25" customHeight="1" x14ac:dyDescent="0.2">
      <c r="B95" s="53"/>
      <c r="C95" s="73"/>
      <c r="D95" s="73"/>
      <c r="E95" s="73"/>
      <c r="F95" s="73"/>
      <c r="G95" s="73"/>
      <c r="H95" s="53"/>
    </row>
    <row r="96" spans="2:8" ht="11.25" customHeight="1" x14ac:dyDescent="0.2">
      <c r="B96" s="53"/>
      <c r="C96" s="73"/>
      <c r="D96" s="73"/>
      <c r="E96" s="73"/>
      <c r="F96" s="73"/>
      <c r="G96" s="73"/>
      <c r="H96" s="53"/>
    </row>
    <row r="97" spans="2:8" ht="11.25" customHeight="1" x14ac:dyDescent="0.2">
      <c r="B97" s="53"/>
      <c r="C97" s="73"/>
      <c r="D97" s="73"/>
      <c r="E97" s="73"/>
      <c r="F97" s="73"/>
      <c r="G97" s="73"/>
      <c r="H97" s="53"/>
    </row>
    <row r="98" spans="2:8" ht="11.25" customHeight="1" x14ac:dyDescent="0.2">
      <c r="B98" s="53"/>
      <c r="C98" s="73"/>
      <c r="D98" s="73"/>
      <c r="E98" s="73"/>
      <c r="F98" s="73"/>
      <c r="G98" s="73"/>
      <c r="H98" s="53"/>
    </row>
    <row r="99" spans="2:8" ht="11.25" customHeight="1" x14ac:dyDescent="0.2">
      <c r="B99" s="53"/>
      <c r="C99" s="73"/>
      <c r="D99" s="73"/>
      <c r="E99" s="73"/>
      <c r="F99" s="73"/>
      <c r="G99" s="73"/>
      <c r="H99" s="53"/>
    </row>
    <row r="100" spans="2:8" ht="11.25" customHeight="1" x14ac:dyDescent="0.2">
      <c r="B100" s="53"/>
      <c r="C100" s="73"/>
      <c r="D100" s="73"/>
      <c r="E100" s="73"/>
      <c r="F100" s="73"/>
      <c r="G100" s="73"/>
      <c r="H100" s="53"/>
    </row>
    <row r="101" spans="2:8" ht="11.25" customHeight="1" x14ac:dyDescent="0.2">
      <c r="B101" s="53"/>
      <c r="C101" s="73"/>
      <c r="D101" s="73"/>
      <c r="E101" s="73"/>
      <c r="F101" s="73"/>
      <c r="G101" s="73"/>
      <c r="H101" s="53"/>
    </row>
    <row r="102" spans="2:8" ht="11.25" customHeight="1" x14ac:dyDescent="0.2">
      <c r="B102" s="53"/>
      <c r="C102" s="73"/>
      <c r="D102" s="73"/>
      <c r="E102" s="73"/>
      <c r="F102" s="73"/>
      <c r="G102" s="73"/>
      <c r="H102" s="53"/>
    </row>
    <row r="103" spans="2:8" ht="11.25" customHeight="1" x14ac:dyDescent="0.2">
      <c r="B103" s="53"/>
      <c r="C103" s="73"/>
      <c r="D103" s="73"/>
      <c r="E103" s="73"/>
      <c r="F103" s="73"/>
      <c r="G103" s="73"/>
      <c r="H103" s="53"/>
    </row>
    <row r="104" spans="2:8" ht="11.25" customHeight="1" x14ac:dyDescent="0.2">
      <c r="B104" s="53"/>
      <c r="C104" s="73"/>
      <c r="D104" s="73"/>
      <c r="E104" s="73"/>
      <c r="F104" s="73"/>
      <c r="G104" s="73"/>
      <c r="H104" s="53"/>
    </row>
    <row r="105" spans="2:8" ht="11.25" customHeight="1" x14ac:dyDescent="0.2">
      <c r="B105" s="53"/>
      <c r="C105" s="73"/>
      <c r="D105" s="73"/>
      <c r="E105" s="73"/>
      <c r="F105" s="73"/>
      <c r="G105" s="73"/>
      <c r="H105" s="53"/>
    </row>
    <row r="106" spans="2:8" ht="11.25" customHeight="1" x14ac:dyDescent="0.2">
      <c r="B106" s="53"/>
      <c r="C106" s="73"/>
      <c r="D106" s="73"/>
      <c r="E106" s="73"/>
      <c r="F106" s="73"/>
      <c r="G106" s="73"/>
      <c r="H106" s="53"/>
    </row>
    <row r="107" spans="2:8" ht="11.25" customHeight="1" x14ac:dyDescent="0.2">
      <c r="B107" s="53"/>
      <c r="C107" s="73"/>
      <c r="D107" s="73"/>
      <c r="E107" s="73"/>
      <c r="F107" s="73"/>
      <c r="G107" s="73"/>
      <c r="H107" s="53"/>
    </row>
    <row r="108" spans="2:8" ht="11.25" customHeight="1" x14ac:dyDescent="0.2">
      <c r="B108" s="53"/>
      <c r="C108" s="73"/>
      <c r="D108" s="73"/>
      <c r="E108" s="73"/>
      <c r="F108" s="73"/>
      <c r="G108" s="73"/>
      <c r="H108" s="53"/>
    </row>
    <row r="109" spans="2:8" ht="11.25" customHeight="1" x14ac:dyDescent="0.2">
      <c r="B109" s="53"/>
      <c r="C109" s="73"/>
      <c r="D109" s="73"/>
      <c r="E109" s="73"/>
      <c r="F109" s="73"/>
      <c r="G109" s="73"/>
      <c r="H109" s="53"/>
    </row>
    <row r="110" spans="2:8" ht="11.25" customHeight="1" x14ac:dyDescent="0.2">
      <c r="B110" s="53"/>
      <c r="C110" s="73"/>
      <c r="D110" s="73"/>
      <c r="E110" s="73"/>
      <c r="F110" s="73"/>
      <c r="G110" s="73"/>
      <c r="H110" s="53"/>
    </row>
    <row r="111" spans="2:8" ht="11.25" customHeight="1" x14ac:dyDescent="0.2">
      <c r="B111" s="53"/>
      <c r="C111" s="73"/>
      <c r="D111" s="73"/>
      <c r="E111" s="73"/>
      <c r="F111" s="73"/>
      <c r="G111" s="73"/>
      <c r="H111" s="53"/>
    </row>
    <row r="112" spans="2:8" ht="11.25" customHeight="1" x14ac:dyDescent="0.2">
      <c r="B112" s="53"/>
      <c r="C112" s="73"/>
      <c r="D112" s="73"/>
      <c r="E112" s="73"/>
      <c r="F112" s="73"/>
      <c r="G112" s="73"/>
      <c r="H112" s="53"/>
    </row>
    <row r="113" spans="2:8" ht="11.25" customHeight="1" x14ac:dyDescent="0.2">
      <c r="B113" s="53"/>
      <c r="C113" s="73"/>
      <c r="D113" s="73"/>
      <c r="E113" s="73"/>
      <c r="F113" s="73"/>
      <c r="G113" s="73"/>
      <c r="H113" s="53"/>
    </row>
    <row r="114" spans="2:8" ht="11.25" customHeight="1" x14ac:dyDescent="0.2">
      <c r="B114" s="53"/>
      <c r="C114" s="73"/>
      <c r="D114" s="73"/>
      <c r="E114" s="73"/>
      <c r="F114" s="73"/>
      <c r="G114" s="73"/>
      <c r="H114" s="53"/>
    </row>
    <row r="115" spans="2:8" ht="11.25" customHeight="1" x14ac:dyDescent="0.2">
      <c r="B115" s="53"/>
      <c r="C115" s="73"/>
      <c r="D115" s="73"/>
      <c r="E115" s="73"/>
      <c r="F115" s="73"/>
      <c r="G115" s="73"/>
      <c r="H115" s="53"/>
    </row>
    <row r="116" spans="2:8" ht="11.25" customHeight="1" x14ac:dyDescent="0.2">
      <c r="B116" s="53"/>
      <c r="C116" s="73"/>
      <c r="D116" s="73"/>
      <c r="E116" s="73"/>
      <c r="F116" s="73"/>
      <c r="G116" s="73"/>
      <c r="H116" s="53"/>
    </row>
    <row r="117" spans="2:8" ht="11.25" customHeight="1" x14ac:dyDescent="0.2">
      <c r="B117" s="53"/>
      <c r="C117" s="73"/>
      <c r="D117" s="73"/>
      <c r="E117" s="73"/>
      <c r="F117" s="73"/>
      <c r="G117" s="73"/>
      <c r="H117" s="53"/>
    </row>
    <row r="118" spans="2:8" ht="11.25" customHeight="1" x14ac:dyDescent="0.2">
      <c r="B118" s="53"/>
      <c r="C118" s="73"/>
      <c r="D118" s="73"/>
      <c r="E118" s="73"/>
      <c r="F118" s="73"/>
      <c r="G118" s="73"/>
      <c r="H118" s="53"/>
    </row>
    <row r="119" spans="2:8" ht="11.25" customHeight="1" x14ac:dyDescent="0.2">
      <c r="B119" s="53"/>
      <c r="C119" s="73"/>
      <c r="D119" s="73"/>
      <c r="E119" s="73"/>
      <c r="F119" s="73"/>
      <c r="G119" s="73"/>
      <c r="H119" s="53"/>
    </row>
    <row r="120" spans="2:8" ht="11.25" customHeight="1" x14ac:dyDescent="0.2">
      <c r="B120" s="53"/>
      <c r="C120" s="73"/>
      <c r="D120" s="73"/>
      <c r="E120" s="73"/>
      <c r="F120" s="73"/>
      <c r="G120" s="73"/>
      <c r="H120" s="53"/>
    </row>
    <row r="121" spans="2:8" ht="11.25" customHeight="1" x14ac:dyDescent="0.2">
      <c r="B121" s="53"/>
      <c r="C121" s="73"/>
      <c r="D121" s="73"/>
      <c r="E121" s="73"/>
      <c r="F121" s="73"/>
      <c r="G121" s="73"/>
      <c r="H121" s="53"/>
    </row>
    <row r="122" spans="2:8" ht="11.25" customHeight="1" x14ac:dyDescent="0.2">
      <c r="B122" s="53"/>
      <c r="C122" s="73"/>
      <c r="D122" s="73"/>
      <c r="E122" s="73"/>
      <c r="F122" s="73"/>
      <c r="G122" s="73"/>
      <c r="H122" s="53"/>
    </row>
    <row r="123" spans="2:8" ht="11.25" customHeight="1" x14ac:dyDescent="0.2">
      <c r="B123" s="53"/>
      <c r="C123" s="73"/>
      <c r="D123" s="73"/>
      <c r="E123" s="73"/>
      <c r="F123" s="73"/>
      <c r="G123" s="73"/>
      <c r="H123" s="53"/>
    </row>
    <row r="124" spans="2:8" ht="11.25" customHeight="1" x14ac:dyDescent="0.2">
      <c r="B124" s="53"/>
      <c r="C124" s="73"/>
      <c r="D124" s="73"/>
      <c r="E124" s="73"/>
      <c r="F124" s="73"/>
      <c r="G124" s="73"/>
      <c r="H124" s="53"/>
    </row>
    <row r="125" spans="2:8" ht="11.25" customHeight="1" x14ac:dyDescent="0.2">
      <c r="B125" s="53"/>
      <c r="C125" s="73"/>
      <c r="D125" s="73"/>
      <c r="E125" s="73"/>
      <c r="F125" s="73"/>
      <c r="G125" s="73"/>
      <c r="H125" s="53"/>
    </row>
    <row r="126" spans="2:8" ht="11.25" customHeight="1" x14ac:dyDescent="0.2">
      <c r="B126" s="53"/>
      <c r="C126" s="73"/>
      <c r="D126" s="73"/>
      <c r="E126" s="73"/>
      <c r="F126" s="73"/>
      <c r="G126" s="73"/>
      <c r="H126" s="53"/>
    </row>
    <row r="127" spans="2:8" ht="11.25" customHeight="1" x14ac:dyDescent="0.2">
      <c r="B127" s="53"/>
      <c r="C127" s="73"/>
      <c r="D127" s="73"/>
      <c r="E127" s="73"/>
      <c r="F127" s="73"/>
      <c r="G127" s="73"/>
      <c r="H127" s="53"/>
    </row>
    <row r="128" spans="2:8" ht="11.25" customHeight="1" x14ac:dyDescent="0.2">
      <c r="B128" s="53"/>
      <c r="C128" s="73"/>
      <c r="D128" s="73"/>
      <c r="E128" s="73"/>
      <c r="F128" s="73"/>
      <c r="G128" s="73"/>
      <c r="H128" s="53"/>
    </row>
    <row r="129" spans="2:8" ht="11.25" customHeight="1" x14ac:dyDescent="0.2">
      <c r="B129" s="53"/>
      <c r="C129" s="73"/>
      <c r="D129" s="73"/>
      <c r="E129" s="73"/>
      <c r="F129" s="73"/>
      <c r="G129" s="73"/>
      <c r="H129" s="53"/>
    </row>
    <row r="130" spans="2:8" ht="11.25" customHeight="1" x14ac:dyDescent="0.2">
      <c r="B130" s="53"/>
      <c r="C130" s="73"/>
      <c r="D130" s="73"/>
      <c r="E130" s="73"/>
      <c r="F130" s="73"/>
      <c r="G130" s="73"/>
      <c r="H130" s="53"/>
    </row>
    <row r="131" spans="2:8" ht="11.25" customHeight="1" x14ac:dyDescent="0.2">
      <c r="B131" s="53"/>
      <c r="C131" s="73"/>
      <c r="D131" s="73"/>
      <c r="E131" s="73"/>
      <c r="F131" s="73"/>
      <c r="G131" s="73"/>
      <c r="H131" s="53"/>
    </row>
    <row r="132" spans="2:8" ht="11.25" customHeight="1" x14ac:dyDescent="0.2">
      <c r="B132" s="53"/>
      <c r="C132" s="73"/>
      <c r="D132" s="73"/>
      <c r="E132" s="73"/>
      <c r="F132" s="73"/>
      <c r="G132" s="73"/>
      <c r="H132" s="53"/>
    </row>
    <row r="133" spans="2:8" ht="11.25" customHeight="1" x14ac:dyDescent="0.2">
      <c r="B133" s="53"/>
      <c r="C133" s="73"/>
      <c r="D133" s="73"/>
      <c r="E133" s="73"/>
      <c r="F133" s="73"/>
      <c r="G133" s="73"/>
      <c r="H133" s="53"/>
    </row>
    <row r="134" spans="2:8" ht="11.25" customHeight="1" x14ac:dyDescent="0.2">
      <c r="B134" s="53"/>
      <c r="C134" s="73"/>
      <c r="D134" s="73"/>
      <c r="E134" s="73"/>
      <c r="F134" s="73"/>
      <c r="G134" s="73"/>
      <c r="H134" s="53"/>
    </row>
    <row r="135" spans="2:8" ht="11.25" customHeight="1" x14ac:dyDescent="0.2">
      <c r="B135" s="53"/>
      <c r="C135" s="73"/>
      <c r="D135" s="73"/>
      <c r="E135" s="73"/>
      <c r="F135" s="73"/>
      <c r="G135" s="73"/>
      <c r="H135" s="53"/>
    </row>
    <row r="136" spans="2:8" ht="11.25" customHeight="1" x14ac:dyDescent="0.2">
      <c r="B136" s="53"/>
      <c r="C136" s="73"/>
      <c r="D136" s="73"/>
      <c r="E136" s="73"/>
      <c r="F136" s="73"/>
      <c r="G136" s="73"/>
      <c r="H136" s="53"/>
    </row>
    <row r="137" spans="2:8" ht="11.25" customHeight="1" x14ac:dyDescent="0.2">
      <c r="B137" s="53"/>
      <c r="C137" s="73"/>
      <c r="D137" s="73"/>
      <c r="E137" s="73"/>
      <c r="F137" s="73"/>
      <c r="G137" s="73"/>
      <c r="H137" s="53"/>
    </row>
    <row r="138" spans="2:8" ht="11.25" customHeight="1" x14ac:dyDescent="0.2">
      <c r="B138" s="53"/>
      <c r="C138" s="73"/>
      <c r="D138" s="73"/>
      <c r="E138" s="73"/>
      <c r="F138" s="73"/>
      <c r="G138" s="73"/>
      <c r="H138" s="53"/>
    </row>
    <row r="139" spans="2:8" ht="11.25" customHeight="1" x14ac:dyDescent="0.2">
      <c r="B139" s="53"/>
      <c r="C139" s="73"/>
      <c r="D139" s="73"/>
      <c r="E139" s="73"/>
      <c r="F139" s="73"/>
      <c r="G139" s="73"/>
      <c r="H139" s="53"/>
    </row>
    <row r="140" spans="2:8" ht="11.25" customHeight="1" x14ac:dyDescent="0.2">
      <c r="B140" s="53"/>
      <c r="C140" s="73"/>
      <c r="D140" s="73"/>
      <c r="E140" s="73"/>
      <c r="F140" s="73"/>
      <c r="G140" s="73"/>
      <c r="H140" s="53"/>
    </row>
    <row r="141" spans="2:8" ht="11.25" customHeight="1" x14ac:dyDescent="0.2">
      <c r="B141" s="53"/>
      <c r="C141" s="73"/>
      <c r="D141" s="73"/>
      <c r="E141" s="73"/>
      <c r="F141" s="73"/>
      <c r="G141" s="73"/>
      <c r="H141" s="53"/>
    </row>
    <row r="142" spans="2:8" ht="11.25" customHeight="1" x14ac:dyDescent="0.2">
      <c r="B142" s="53"/>
      <c r="C142" s="73"/>
      <c r="D142" s="73"/>
      <c r="E142" s="73"/>
      <c r="F142" s="73"/>
      <c r="G142" s="73"/>
      <c r="H142" s="53"/>
    </row>
    <row r="143" spans="2:8" ht="11.25" customHeight="1" x14ac:dyDescent="0.2">
      <c r="B143" s="53"/>
      <c r="C143" s="73"/>
      <c r="D143" s="73"/>
      <c r="E143" s="73"/>
      <c r="F143" s="73"/>
      <c r="G143" s="73"/>
      <c r="H143" s="53"/>
    </row>
    <row r="144" spans="2:8" ht="11.25" customHeight="1" x14ac:dyDescent="0.2">
      <c r="B144" s="53"/>
      <c r="C144" s="73"/>
      <c r="D144" s="73"/>
      <c r="E144" s="73"/>
      <c r="F144" s="73"/>
      <c r="G144" s="73"/>
      <c r="H144" s="53"/>
    </row>
    <row r="145" spans="2:8" ht="11.25" customHeight="1" x14ac:dyDescent="0.2">
      <c r="B145" s="53"/>
      <c r="C145" s="73"/>
      <c r="D145" s="73"/>
      <c r="E145" s="73"/>
      <c r="F145" s="73"/>
      <c r="G145" s="73"/>
      <c r="H145" s="53"/>
    </row>
    <row r="146" spans="2:8" ht="11.25" customHeight="1" x14ac:dyDescent="0.2">
      <c r="B146" s="53"/>
      <c r="C146" s="73"/>
      <c r="D146" s="73"/>
      <c r="E146" s="73"/>
      <c r="F146" s="73"/>
      <c r="G146" s="73"/>
      <c r="H146" s="53"/>
    </row>
    <row r="147" spans="2:8" ht="11.25" customHeight="1" x14ac:dyDescent="0.2">
      <c r="B147" s="53"/>
      <c r="C147" s="73"/>
      <c r="D147" s="73"/>
      <c r="E147" s="73"/>
      <c r="F147" s="73"/>
      <c r="G147" s="73"/>
      <c r="H147" s="53"/>
    </row>
    <row r="148" spans="2:8" ht="11.25" customHeight="1" x14ac:dyDescent="0.2">
      <c r="B148" s="53"/>
      <c r="C148" s="73"/>
      <c r="D148" s="73"/>
      <c r="E148" s="73"/>
      <c r="F148" s="73"/>
      <c r="G148" s="73"/>
      <c r="H148" s="53"/>
    </row>
    <row r="149" spans="2:8" ht="11.25" customHeight="1" x14ac:dyDescent="0.2">
      <c r="B149" s="53"/>
      <c r="C149" s="73"/>
      <c r="D149" s="73"/>
      <c r="E149" s="73"/>
      <c r="F149" s="73"/>
      <c r="G149" s="73"/>
      <c r="H149" s="53"/>
    </row>
    <row r="150" spans="2:8" ht="11.25" customHeight="1" x14ac:dyDescent="0.2">
      <c r="B150" s="53"/>
      <c r="C150" s="73"/>
      <c r="D150" s="73"/>
      <c r="E150" s="73"/>
      <c r="F150" s="73"/>
      <c r="G150" s="73"/>
      <c r="H150" s="53"/>
    </row>
    <row r="151" spans="2:8" ht="11.25" customHeight="1" x14ac:dyDescent="0.2">
      <c r="B151" s="53"/>
      <c r="C151" s="73"/>
      <c r="D151" s="73"/>
      <c r="E151" s="73"/>
      <c r="F151" s="73"/>
      <c r="G151" s="73"/>
      <c r="H151" s="53"/>
    </row>
    <row r="152" spans="2:8" ht="11.25" customHeight="1" x14ac:dyDescent="0.2">
      <c r="B152" s="53"/>
      <c r="C152" s="73"/>
      <c r="D152" s="73"/>
      <c r="E152" s="73"/>
      <c r="F152" s="73"/>
      <c r="G152" s="73"/>
      <c r="H152" s="53"/>
    </row>
    <row r="153" spans="2:8" ht="11.25" customHeight="1" x14ac:dyDescent="0.2">
      <c r="B153" s="53"/>
      <c r="C153" s="73"/>
      <c r="D153" s="73"/>
      <c r="E153" s="73"/>
      <c r="F153" s="73"/>
      <c r="G153" s="73"/>
      <c r="H153" s="53"/>
    </row>
    <row r="154" spans="2:8" ht="11.25" customHeight="1" x14ac:dyDescent="0.2">
      <c r="B154" s="53"/>
      <c r="C154" s="73"/>
      <c r="D154" s="73"/>
      <c r="E154" s="73"/>
      <c r="F154" s="73"/>
      <c r="G154" s="73"/>
      <c r="H154" s="53"/>
    </row>
    <row r="155" spans="2:8" ht="11.25" customHeight="1" x14ac:dyDescent="0.2">
      <c r="B155" s="53"/>
      <c r="C155" s="73"/>
      <c r="D155" s="73"/>
      <c r="E155" s="73"/>
      <c r="F155" s="73"/>
      <c r="G155" s="73"/>
      <c r="H155" s="53"/>
    </row>
    <row r="156" spans="2:8" ht="11.25" customHeight="1" x14ac:dyDescent="0.2">
      <c r="B156" s="53"/>
      <c r="C156" s="73"/>
      <c r="D156" s="73"/>
      <c r="E156" s="73"/>
      <c r="F156" s="73"/>
      <c r="G156" s="73"/>
      <c r="H156" s="53"/>
    </row>
    <row r="157" spans="2:8" ht="11.25" customHeight="1" x14ac:dyDescent="0.2">
      <c r="B157" s="53"/>
      <c r="C157" s="73"/>
      <c r="D157" s="73"/>
      <c r="E157" s="73"/>
      <c r="F157" s="73"/>
      <c r="G157" s="73"/>
      <c r="H157" s="53"/>
    </row>
    <row r="158" spans="2:8" ht="11.25" customHeight="1" x14ac:dyDescent="0.2">
      <c r="B158" s="53"/>
      <c r="C158" s="73"/>
      <c r="D158" s="73"/>
      <c r="E158" s="73"/>
      <c r="F158" s="73"/>
      <c r="G158" s="73"/>
      <c r="H158" s="53"/>
    </row>
    <row r="159" spans="2:8" ht="11.25" customHeight="1" x14ac:dyDescent="0.2">
      <c r="B159" s="53"/>
      <c r="C159" s="73"/>
      <c r="D159" s="73"/>
      <c r="E159" s="73"/>
      <c r="F159" s="73"/>
      <c r="G159" s="73"/>
      <c r="H159" s="53"/>
    </row>
    <row r="160" spans="2:8" ht="11.25" customHeight="1" x14ac:dyDescent="0.2">
      <c r="B160" s="53"/>
      <c r="C160" s="73"/>
      <c r="D160" s="73"/>
      <c r="E160" s="73"/>
      <c r="F160" s="73"/>
      <c r="G160" s="73"/>
      <c r="H160" s="53"/>
    </row>
    <row r="161" spans="2:8" ht="11.25" customHeight="1" x14ac:dyDescent="0.2">
      <c r="B161" s="53"/>
      <c r="C161" s="73"/>
      <c r="D161" s="73"/>
      <c r="E161" s="73"/>
      <c r="F161" s="73"/>
      <c r="G161" s="73"/>
      <c r="H161" s="53"/>
    </row>
    <row r="162" spans="2:8" ht="11.25" customHeight="1" x14ac:dyDescent="0.2">
      <c r="B162" s="53"/>
      <c r="C162" s="73"/>
      <c r="D162" s="73"/>
      <c r="E162" s="73"/>
      <c r="F162" s="73"/>
      <c r="G162" s="73"/>
      <c r="H162" s="53"/>
    </row>
    <row r="163" spans="2:8" ht="11.25" customHeight="1" x14ac:dyDescent="0.2">
      <c r="B163" s="53"/>
      <c r="C163" s="73"/>
      <c r="D163" s="73"/>
      <c r="E163" s="73"/>
      <c r="F163" s="73"/>
      <c r="G163" s="73"/>
      <c r="H163" s="53"/>
    </row>
    <row r="164" spans="2:8" ht="11.25" customHeight="1" x14ac:dyDescent="0.2">
      <c r="B164" s="53"/>
      <c r="C164" s="73"/>
      <c r="D164" s="73"/>
      <c r="E164" s="73"/>
      <c r="F164" s="73"/>
      <c r="G164" s="73"/>
      <c r="H164" s="53"/>
    </row>
    <row r="165" spans="2:8" ht="11.25" customHeight="1" x14ac:dyDescent="0.2">
      <c r="B165" s="53"/>
      <c r="C165" s="73"/>
      <c r="D165" s="73"/>
      <c r="E165" s="73"/>
      <c r="F165" s="73"/>
      <c r="G165" s="73"/>
      <c r="H165" s="53"/>
    </row>
    <row r="166" spans="2:8" ht="11.25" customHeight="1" x14ac:dyDescent="0.2">
      <c r="B166" s="53"/>
      <c r="C166" s="73"/>
      <c r="D166" s="73"/>
      <c r="E166" s="73"/>
      <c r="F166" s="73"/>
      <c r="G166" s="73"/>
      <c r="H166" s="53"/>
    </row>
    <row r="167" spans="2:8" ht="11.25" customHeight="1" x14ac:dyDescent="0.2">
      <c r="B167" s="53"/>
      <c r="C167" s="73"/>
      <c r="D167" s="73"/>
      <c r="E167" s="73"/>
      <c r="F167" s="73"/>
      <c r="G167" s="73"/>
      <c r="H167" s="53"/>
    </row>
    <row r="168" spans="2:8" ht="11.25" customHeight="1" x14ac:dyDescent="0.2">
      <c r="B168" s="53"/>
      <c r="C168" s="73"/>
      <c r="D168" s="73"/>
      <c r="E168" s="73"/>
      <c r="F168" s="73"/>
      <c r="G168" s="73"/>
      <c r="H168" s="53"/>
    </row>
    <row r="169" spans="2:8" ht="11.25" customHeight="1" x14ac:dyDescent="0.2">
      <c r="B169" s="53"/>
      <c r="C169" s="73"/>
      <c r="D169" s="73"/>
      <c r="E169" s="73"/>
      <c r="F169" s="73"/>
      <c r="G169" s="73"/>
      <c r="H169" s="53"/>
    </row>
    <row r="170" spans="2:8" ht="11.25" customHeight="1" x14ac:dyDescent="0.2">
      <c r="B170" s="53"/>
      <c r="C170" s="73"/>
      <c r="D170" s="73"/>
      <c r="E170" s="73"/>
      <c r="F170" s="73"/>
      <c r="G170" s="73"/>
      <c r="H170" s="53"/>
    </row>
    <row r="171" spans="2:8" ht="11.25" customHeight="1" x14ac:dyDescent="0.2">
      <c r="B171" s="53"/>
      <c r="C171" s="73"/>
      <c r="D171" s="73"/>
      <c r="E171" s="73"/>
      <c r="F171" s="73"/>
      <c r="G171" s="73"/>
      <c r="H171" s="53"/>
    </row>
    <row r="172" spans="2:8" ht="11.25" customHeight="1" x14ac:dyDescent="0.2">
      <c r="B172" s="53"/>
      <c r="C172" s="73"/>
      <c r="D172" s="73"/>
      <c r="E172" s="73"/>
      <c r="F172" s="73"/>
      <c r="G172" s="73"/>
      <c r="H172" s="53"/>
    </row>
    <row r="173" spans="2:8" ht="11.25" customHeight="1" x14ac:dyDescent="0.2">
      <c r="B173" s="53"/>
      <c r="C173" s="73"/>
      <c r="D173" s="73"/>
      <c r="E173" s="73"/>
      <c r="F173" s="73"/>
      <c r="G173" s="73"/>
      <c r="H173" s="53"/>
    </row>
    <row r="174" spans="2:8" ht="11.25" customHeight="1" x14ac:dyDescent="0.2">
      <c r="B174" s="53"/>
      <c r="C174" s="73"/>
      <c r="D174" s="73"/>
      <c r="E174" s="73"/>
      <c r="F174" s="73"/>
      <c r="G174" s="73"/>
      <c r="H174" s="53"/>
    </row>
    <row r="175" spans="2:8" ht="11.25" customHeight="1" x14ac:dyDescent="0.2">
      <c r="B175" s="53"/>
      <c r="C175" s="73"/>
      <c r="D175" s="73"/>
      <c r="E175" s="73"/>
      <c r="F175" s="73"/>
      <c r="G175" s="73"/>
      <c r="H175" s="53"/>
    </row>
    <row r="176" spans="2:8" ht="11.25" customHeight="1" x14ac:dyDescent="0.2">
      <c r="B176" s="53"/>
      <c r="C176" s="73"/>
      <c r="D176" s="73"/>
      <c r="E176" s="73"/>
      <c r="F176" s="73"/>
      <c r="G176" s="73"/>
      <c r="H176" s="53"/>
    </row>
    <row r="177" spans="2:8" ht="11.25" customHeight="1" x14ac:dyDescent="0.2">
      <c r="B177" s="53"/>
      <c r="C177" s="73"/>
      <c r="D177" s="73"/>
      <c r="E177" s="73"/>
      <c r="F177" s="73"/>
      <c r="G177" s="73"/>
      <c r="H177" s="53"/>
    </row>
    <row r="178" spans="2:8" ht="11.25" customHeight="1" x14ac:dyDescent="0.2">
      <c r="B178" s="53"/>
      <c r="C178" s="73"/>
      <c r="D178" s="73"/>
      <c r="E178" s="73"/>
      <c r="F178" s="73"/>
      <c r="G178" s="73"/>
      <c r="H178" s="53"/>
    </row>
    <row r="179" spans="2:8" ht="11.25" customHeight="1" x14ac:dyDescent="0.2">
      <c r="B179" s="53"/>
      <c r="C179" s="73"/>
      <c r="D179" s="73"/>
      <c r="E179" s="73"/>
      <c r="F179" s="73"/>
      <c r="G179" s="73"/>
      <c r="H179" s="53"/>
    </row>
    <row r="180" spans="2:8" ht="11.25" customHeight="1" x14ac:dyDescent="0.2">
      <c r="B180" s="53"/>
      <c r="C180" s="73"/>
      <c r="D180" s="73"/>
      <c r="E180" s="73"/>
      <c r="F180" s="73"/>
      <c r="G180" s="73"/>
      <c r="H180" s="53"/>
    </row>
    <row r="181" spans="2:8" ht="11.25" customHeight="1" x14ac:dyDescent="0.2">
      <c r="B181" s="53"/>
      <c r="C181" s="73"/>
      <c r="D181" s="73"/>
      <c r="E181" s="73"/>
      <c r="F181" s="73"/>
      <c r="G181" s="73"/>
      <c r="H181" s="53"/>
    </row>
    <row r="182" spans="2:8" ht="11.25" customHeight="1" x14ac:dyDescent="0.2">
      <c r="B182" s="53"/>
      <c r="C182" s="73"/>
      <c r="D182" s="73"/>
      <c r="E182" s="73"/>
      <c r="F182" s="73"/>
      <c r="G182" s="73"/>
      <c r="H182" s="53"/>
    </row>
    <row r="183" spans="2:8" ht="11.25" customHeight="1" x14ac:dyDescent="0.2">
      <c r="B183" s="53"/>
      <c r="C183" s="73"/>
      <c r="D183" s="73"/>
      <c r="E183" s="73"/>
      <c r="F183" s="73"/>
      <c r="G183" s="73"/>
      <c r="H183" s="53"/>
    </row>
    <row r="184" spans="2:8" ht="11.25" customHeight="1" x14ac:dyDescent="0.2">
      <c r="B184" s="53"/>
      <c r="C184" s="73"/>
      <c r="D184" s="73"/>
      <c r="E184" s="73"/>
      <c r="F184" s="73"/>
      <c r="G184" s="73"/>
      <c r="H184" s="53"/>
    </row>
    <row r="185" spans="2:8" ht="11.25" customHeight="1" x14ac:dyDescent="0.2">
      <c r="B185" s="53"/>
      <c r="C185" s="73"/>
      <c r="D185" s="73"/>
      <c r="E185" s="73"/>
      <c r="F185" s="73"/>
      <c r="G185" s="73"/>
      <c r="H185" s="53"/>
    </row>
    <row r="186" spans="2:8" ht="11.25" customHeight="1" x14ac:dyDescent="0.2">
      <c r="B186" s="53"/>
      <c r="C186" s="73"/>
      <c r="D186" s="73"/>
      <c r="E186" s="73"/>
      <c r="F186" s="73"/>
      <c r="G186" s="73"/>
      <c r="H186" s="53"/>
    </row>
    <row r="187" spans="2:8" ht="11.25" customHeight="1" x14ac:dyDescent="0.2">
      <c r="B187" s="53"/>
      <c r="C187" s="73"/>
      <c r="D187" s="73"/>
      <c r="E187" s="73"/>
      <c r="F187" s="73"/>
      <c r="G187" s="73"/>
      <c r="H187" s="53"/>
    </row>
    <row r="188" spans="2:8" ht="11.25" customHeight="1" x14ac:dyDescent="0.2">
      <c r="B188" s="53"/>
      <c r="C188" s="73"/>
      <c r="D188" s="73"/>
      <c r="E188" s="73"/>
      <c r="F188" s="73"/>
      <c r="G188" s="73"/>
      <c r="H188" s="53"/>
    </row>
    <row r="189" spans="2:8" ht="11.25" customHeight="1" x14ac:dyDescent="0.2">
      <c r="B189" s="53"/>
      <c r="C189" s="73"/>
      <c r="D189" s="73"/>
      <c r="E189" s="73"/>
      <c r="F189" s="73"/>
      <c r="G189" s="73"/>
      <c r="H189" s="53"/>
    </row>
    <row r="190" spans="2:8" ht="11.25" customHeight="1" x14ac:dyDescent="0.2">
      <c r="B190" s="53"/>
      <c r="C190" s="73"/>
      <c r="D190" s="73"/>
      <c r="E190" s="73"/>
      <c r="F190" s="73"/>
      <c r="G190" s="73"/>
      <c r="H190" s="53"/>
    </row>
    <row r="191" spans="2:8" ht="11.25" customHeight="1" x14ac:dyDescent="0.2">
      <c r="B191" s="53"/>
      <c r="C191" s="73"/>
      <c r="D191" s="73"/>
      <c r="E191" s="73"/>
      <c r="F191" s="73"/>
      <c r="G191" s="73"/>
      <c r="H191" s="53"/>
    </row>
    <row r="192" spans="2:8" ht="11.25" customHeight="1" x14ac:dyDescent="0.2">
      <c r="B192" s="53"/>
      <c r="C192" s="73"/>
      <c r="D192" s="73"/>
      <c r="E192" s="73"/>
      <c r="F192" s="73"/>
      <c r="G192" s="73"/>
      <c r="H192" s="53"/>
    </row>
    <row r="193" spans="2:8" ht="11.25" customHeight="1" x14ac:dyDescent="0.2">
      <c r="B193" s="53"/>
      <c r="C193" s="73"/>
      <c r="D193" s="73"/>
      <c r="E193" s="73"/>
      <c r="F193" s="73"/>
      <c r="G193" s="73"/>
      <c r="H193" s="53"/>
    </row>
    <row r="194" spans="2:8" ht="11.25" customHeight="1" x14ac:dyDescent="0.2">
      <c r="B194" s="53"/>
      <c r="C194" s="73"/>
      <c r="D194" s="73"/>
      <c r="E194" s="73"/>
      <c r="F194" s="73"/>
      <c r="G194" s="73"/>
      <c r="H194" s="53"/>
    </row>
    <row r="195" spans="2:8" ht="11.25" customHeight="1" x14ac:dyDescent="0.2">
      <c r="B195" s="53"/>
      <c r="C195" s="73"/>
      <c r="D195" s="73"/>
      <c r="E195" s="73"/>
      <c r="F195" s="73"/>
      <c r="G195" s="73"/>
      <c r="H195" s="53"/>
    </row>
    <row r="196" spans="2:8" ht="11.25" customHeight="1" x14ac:dyDescent="0.2">
      <c r="B196" s="53"/>
      <c r="C196" s="73"/>
      <c r="D196" s="73"/>
      <c r="E196" s="73"/>
      <c r="F196" s="73"/>
      <c r="G196" s="73"/>
      <c r="H196" s="53"/>
    </row>
    <row r="197" spans="2:8" ht="11.25" customHeight="1" x14ac:dyDescent="0.2">
      <c r="B197" s="53"/>
      <c r="C197" s="73"/>
      <c r="D197" s="73"/>
      <c r="E197" s="73"/>
      <c r="F197" s="73"/>
      <c r="G197" s="73"/>
      <c r="H197" s="53"/>
    </row>
    <row r="198" spans="2:8" ht="11.25" customHeight="1" x14ac:dyDescent="0.2">
      <c r="B198" s="53"/>
      <c r="C198" s="73"/>
      <c r="D198" s="73"/>
      <c r="E198" s="73"/>
      <c r="F198" s="73"/>
      <c r="G198" s="73"/>
      <c r="H198" s="53"/>
    </row>
    <row r="199" spans="2:8" ht="11.25" customHeight="1" x14ac:dyDescent="0.2">
      <c r="B199" s="53"/>
      <c r="C199" s="73"/>
      <c r="D199" s="73"/>
      <c r="E199" s="73"/>
      <c r="F199" s="73"/>
      <c r="G199" s="73"/>
      <c r="H199" s="53"/>
    </row>
    <row r="200" spans="2:8" ht="11.25" customHeight="1" x14ac:dyDescent="0.2">
      <c r="B200" s="53"/>
      <c r="C200" s="73"/>
      <c r="D200" s="73"/>
      <c r="E200" s="73"/>
      <c r="F200" s="73"/>
      <c r="G200" s="73"/>
      <c r="H200" s="53"/>
    </row>
    <row r="201" spans="2:8" ht="11.25" customHeight="1" x14ac:dyDescent="0.2">
      <c r="B201" s="53"/>
      <c r="C201" s="73"/>
      <c r="D201" s="73"/>
      <c r="E201" s="73"/>
      <c r="F201" s="73"/>
      <c r="G201" s="73"/>
      <c r="H201" s="53"/>
    </row>
    <row r="202" spans="2:8" ht="11.25" customHeight="1" x14ac:dyDescent="0.2">
      <c r="B202" s="53"/>
      <c r="C202" s="73"/>
      <c r="D202" s="73"/>
      <c r="E202" s="73"/>
      <c r="F202" s="73"/>
      <c r="G202" s="73"/>
      <c r="H202" s="53"/>
    </row>
    <row r="203" spans="2:8" ht="11.25" customHeight="1" x14ac:dyDescent="0.2">
      <c r="B203" s="53"/>
      <c r="C203" s="73"/>
      <c r="D203" s="73"/>
      <c r="E203" s="73"/>
      <c r="F203" s="73"/>
      <c r="G203" s="73"/>
      <c r="H203" s="53"/>
    </row>
    <row r="204" spans="2:8" ht="11.25" customHeight="1" x14ac:dyDescent="0.2">
      <c r="B204" s="53"/>
      <c r="C204" s="73"/>
      <c r="D204" s="73"/>
      <c r="E204" s="73"/>
      <c r="F204" s="73"/>
      <c r="G204" s="73"/>
      <c r="H204" s="53"/>
    </row>
    <row r="205" spans="2:8" ht="11.25" customHeight="1" x14ac:dyDescent="0.2">
      <c r="B205" s="53"/>
      <c r="C205" s="73"/>
      <c r="D205" s="73"/>
      <c r="E205" s="73"/>
      <c r="F205" s="73"/>
      <c r="G205" s="73"/>
      <c r="H205" s="53"/>
    </row>
    <row r="206" spans="2:8" ht="11.25" customHeight="1" x14ac:dyDescent="0.2">
      <c r="B206" s="53"/>
      <c r="C206" s="73"/>
      <c r="D206" s="73"/>
      <c r="E206" s="73"/>
      <c r="F206" s="73"/>
      <c r="G206" s="73"/>
      <c r="H206" s="53"/>
    </row>
    <row r="207" spans="2:8" ht="11.25" customHeight="1" x14ac:dyDescent="0.2">
      <c r="B207" s="53"/>
      <c r="C207" s="73"/>
      <c r="D207" s="73"/>
      <c r="E207" s="73"/>
      <c r="F207" s="73"/>
      <c r="G207" s="73"/>
      <c r="H207" s="53"/>
    </row>
    <row r="208" spans="2:8" ht="11.25" customHeight="1" x14ac:dyDescent="0.2">
      <c r="B208" s="53"/>
      <c r="C208" s="73"/>
      <c r="D208" s="73"/>
      <c r="E208" s="73"/>
      <c r="F208" s="73"/>
      <c r="G208" s="73"/>
      <c r="H208" s="53"/>
    </row>
    <row r="209" spans="2:8" ht="11.25" customHeight="1" x14ac:dyDescent="0.2">
      <c r="B209" s="53"/>
      <c r="C209" s="73"/>
      <c r="D209" s="73"/>
      <c r="E209" s="73"/>
      <c r="F209" s="73"/>
      <c r="G209" s="73"/>
      <c r="H209" s="53"/>
    </row>
    <row r="210" spans="2:8" ht="11.25" customHeight="1" x14ac:dyDescent="0.2">
      <c r="B210" s="53"/>
      <c r="C210" s="73"/>
      <c r="D210" s="73"/>
      <c r="E210" s="73"/>
      <c r="F210" s="73"/>
      <c r="G210" s="73"/>
      <c r="H210" s="53"/>
    </row>
    <row r="211" spans="2:8" ht="11.25" customHeight="1" x14ac:dyDescent="0.2">
      <c r="B211" s="53"/>
      <c r="C211" s="73"/>
      <c r="D211" s="73"/>
      <c r="E211" s="73"/>
      <c r="F211" s="73"/>
      <c r="G211" s="73"/>
      <c r="H211" s="53"/>
    </row>
    <row r="212" spans="2:8" ht="11.25" customHeight="1" x14ac:dyDescent="0.2">
      <c r="B212" s="53"/>
      <c r="C212" s="73"/>
      <c r="D212" s="73"/>
      <c r="E212" s="73"/>
      <c r="F212" s="73"/>
      <c r="G212" s="73"/>
      <c r="H212" s="53"/>
    </row>
    <row r="213" spans="2:8" ht="11.25" customHeight="1" x14ac:dyDescent="0.2">
      <c r="B213" s="53"/>
      <c r="C213" s="73"/>
      <c r="D213" s="73"/>
      <c r="E213" s="73"/>
      <c r="F213" s="73"/>
      <c r="G213" s="73"/>
      <c r="H213" s="53"/>
    </row>
    <row r="214" spans="2:8" ht="11.25" customHeight="1" x14ac:dyDescent="0.2">
      <c r="B214" s="53"/>
      <c r="C214" s="73"/>
      <c r="D214" s="73"/>
      <c r="E214" s="73"/>
      <c r="F214" s="73"/>
      <c r="G214" s="73"/>
      <c r="H214" s="53"/>
    </row>
    <row r="215" spans="2:8" ht="11.25" customHeight="1" x14ac:dyDescent="0.2">
      <c r="B215" s="53"/>
      <c r="C215" s="73"/>
      <c r="D215" s="73"/>
      <c r="E215" s="73"/>
      <c r="F215" s="73"/>
      <c r="G215" s="73"/>
      <c r="H215" s="53"/>
    </row>
    <row r="216" spans="2:8" ht="11.25" customHeight="1" x14ac:dyDescent="0.2">
      <c r="B216" s="53"/>
      <c r="C216" s="73"/>
      <c r="D216" s="73"/>
      <c r="E216" s="73"/>
      <c r="F216" s="73"/>
      <c r="G216" s="73"/>
      <c r="H216" s="53"/>
    </row>
    <row r="217" spans="2:8" ht="11.25" customHeight="1" x14ac:dyDescent="0.2">
      <c r="B217" s="53"/>
      <c r="C217" s="73"/>
      <c r="D217" s="73"/>
      <c r="E217" s="73"/>
      <c r="F217" s="73"/>
      <c r="G217" s="73"/>
      <c r="H217" s="53"/>
    </row>
    <row r="218" spans="2:8" ht="11.25" customHeight="1" x14ac:dyDescent="0.2">
      <c r="B218" s="53"/>
      <c r="C218" s="73"/>
      <c r="D218" s="73"/>
      <c r="E218" s="73"/>
      <c r="F218" s="73"/>
      <c r="G218" s="73"/>
      <c r="H218" s="53"/>
    </row>
    <row r="219" spans="2:8" ht="11.25" customHeight="1" x14ac:dyDescent="0.2">
      <c r="B219" s="53"/>
      <c r="C219" s="73"/>
      <c r="D219" s="73"/>
      <c r="E219" s="73"/>
      <c r="F219" s="73"/>
      <c r="G219" s="73"/>
      <c r="H219" s="53"/>
    </row>
    <row r="220" spans="2:8" ht="11.25" customHeight="1" x14ac:dyDescent="0.2">
      <c r="B220" s="53"/>
      <c r="C220" s="73"/>
      <c r="D220" s="73"/>
      <c r="E220" s="73"/>
      <c r="F220" s="73"/>
      <c r="G220" s="73"/>
      <c r="H220" s="53"/>
    </row>
    <row r="221" spans="2:8" ht="11.25" customHeight="1" x14ac:dyDescent="0.2">
      <c r="B221" s="53"/>
      <c r="C221" s="73"/>
      <c r="D221" s="73"/>
      <c r="E221" s="73"/>
      <c r="F221" s="73"/>
      <c r="G221" s="73"/>
      <c r="H221" s="53"/>
    </row>
    <row r="222" spans="2:8" ht="11.25" customHeight="1" x14ac:dyDescent="0.2">
      <c r="B222" s="53"/>
      <c r="C222" s="73"/>
      <c r="D222" s="73"/>
      <c r="E222" s="73"/>
      <c r="F222" s="73"/>
      <c r="G222" s="73"/>
      <c r="H222" s="53"/>
    </row>
    <row r="223" spans="2:8" ht="11.25" customHeight="1" x14ac:dyDescent="0.2">
      <c r="B223" s="53"/>
      <c r="C223" s="73"/>
      <c r="D223" s="73"/>
      <c r="E223" s="73"/>
      <c r="F223" s="73"/>
      <c r="G223" s="73"/>
      <c r="H223" s="53"/>
    </row>
    <row r="224" spans="2:8" ht="11.25" customHeight="1" x14ac:dyDescent="0.2">
      <c r="B224" s="53"/>
      <c r="C224" s="73"/>
      <c r="D224" s="73"/>
      <c r="E224" s="73"/>
      <c r="F224" s="73"/>
      <c r="G224" s="73"/>
      <c r="H224" s="53"/>
    </row>
    <row r="225" spans="2:8" ht="11.25" customHeight="1" x14ac:dyDescent="0.2">
      <c r="B225" s="53"/>
      <c r="C225" s="73"/>
      <c r="D225" s="73"/>
      <c r="E225" s="73"/>
      <c r="F225" s="73"/>
      <c r="G225" s="73"/>
      <c r="H225" s="53"/>
    </row>
    <row r="226" spans="2:8" ht="11.25" customHeight="1" x14ac:dyDescent="0.2">
      <c r="B226" s="53"/>
      <c r="C226" s="73"/>
      <c r="D226" s="73"/>
      <c r="E226" s="73"/>
      <c r="F226" s="73"/>
      <c r="G226" s="73"/>
      <c r="H226" s="53"/>
    </row>
    <row r="227" spans="2:8" ht="11.25" customHeight="1" x14ac:dyDescent="0.2">
      <c r="B227" s="53"/>
      <c r="C227" s="73"/>
      <c r="D227" s="73"/>
      <c r="E227" s="73"/>
      <c r="F227" s="73"/>
      <c r="G227" s="73"/>
      <c r="H227" s="53"/>
    </row>
    <row r="228" spans="2:8" ht="11.25" customHeight="1" x14ac:dyDescent="0.2">
      <c r="B228" s="53"/>
      <c r="C228" s="73"/>
      <c r="D228" s="73"/>
      <c r="E228" s="73"/>
      <c r="F228" s="73"/>
      <c r="G228" s="73"/>
      <c r="H228" s="53"/>
    </row>
    <row r="229" spans="2:8" ht="11.25" customHeight="1" x14ac:dyDescent="0.2">
      <c r="B229" s="53"/>
      <c r="C229" s="73"/>
      <c r="D229" s="73"/>
      <c r="E229" s="73"/>
      <c r="F229" s="73"/>
      <c r="G229" s="73"/>
      <c r="H229" s="53"/>
    </row>
    <row r="230" spans="2:8" ht="11.25" customHeight="1" x14ac:dyDescent="0.2">
      <c r="B230" s="53"/>
      <c r="C230" s="73"/>
      <c r="D230" s="73"/>
      <c r="E230" s="73"/>
      <c r="F230" s="73"/>
      <c r="G230" s="73"/>
      <c r="H230" s="53"/>
    </row>
    <row r="231" spans="2:8" ht="11.25" customHeight="1" x14ac:dyDescent="0.2">
      <c r="B231" s="53"/>
      <c r="C231" s="73"/>
      <c r="D231" s="73"/>
      <c r="E231" s="73"/>
      <c r="F231" s="73"/>
      <c r="G231" s="73"/>
      <c r="H231" s="53"/>
    </row>
    <row r="232" spans="2:8" ht="11.25" customHeight="1" x14ac:dyDescent="0.2">
      <c r="B232" s="53"/>
      <c r="C232" s="73"/>
      <c r="D232" s="73"/>
      <c r="E232" s="73"/>
      <c r="F232" s="73"/>
      <c r="G232" s="73"/>
      <c r="H232" s="53"/>
    </row>
    <row r="233" spans="2:8" ht="11.25" customHeight="1" x14ac:dyDescent="0.2">
      <c r="B233" s="53"/>
      <c r="C233" s="73"/>
      <c r="D233" s="73"/>
      <c r="E233" s="73"/>
      <c r="F233" s="73"/>
      <c r="G233" s="73"/>
      <c r="H233" s="53"/>
    </row>
    <row r="234" spans="2:8" ht="11.25" customHeight="1" x14ac:dyDescent="0.2">
      <c r="B234" s="53"/>
      <c r="C234" s="73"/>
      <c r="D234" s="73"/>
      <c r="E234" s="73"/>
      <c r="F234" s="73"/>
      <c r="G234" s="73"/>
      <c r="H234" s="53"/>
    </row>
    <row r="235" spans="2:8" ht="11.25" customHeight="1" x14ac:dyDescent="0.2">
      <c r="B235" s="53"/>
      <c r="C235" s="73"/>
      <c r="D235" s="73"/>
      <c r="E235" s="73"/>
      <c r="F235" s="73"/>
      <c r="G235" s="73"/>
      <c r="H235" s="53"/>
    </row>
    <row r="236" spans="2:8" ht="11.25" customHeight="1" x14ac:dyDescent="0.2">
      <c r="B236" s="53"/>
      <c r="C236" s="73"/>
      <c r="D236" s="73"/>
      <c r="E236" s="73"/>
      <c r="F236" s="73"/>
      <c r="G236" s="73"/>
      <c r="H236" s="53"/>
    </row>
    <row r="237" spans="2:8" ht="11.25" customHeight="1" x14ac:dyDescent="0.2">
      <c r="B237" s="53"/>
      <c r="C237" s="73"/>
      <c r="D237" s="73"/>
      <c r="E237" s="73"/>
      <c r="F237" s="73"/>
      <c r="G237" s="73"/>
      <c r="H237" s="53"/>
    </row>
    <row r="238" spans="2:8" ht="11.25" customHeight="1" x14ac:dyDescent="0.2">
      <c r="B238" s="53"/>
      <c r="C238" s="73"/>
      <c r="D238" s="73"/>
      <c r="E238" s="73"/>
      <c r="F238" s="73"/>
      <c r="G238" s="73"/>
      <c r="H238" s="53"/>
    </row>
    <row r="239" spans="2:8" ht="11.25" customHeight="1" x14ac:dyDescent="0.2">
      <c r="B239" s="53"/>
      <c r="C239" s="73"/>
      <c r="D239" s="73"/>
      <c r="E239" s="73"/>
      <c r="F239" s="73"/>
      <c r="G239" s="73"/>
      <c r="H239" s="53"/>
    </row>
    <row r="240" spans="2:8" ht="11.25" customHeight="1" x14ac:dyDescent="0.2">
      <c r="B240" s="53"/>
      <c r="C240" s="73"/>
      <c r="D240" s="73"/>
      <c r="E240" s="73"/>
      <c r="F240" s="73"/>
      <c r="G240" s="73"/>
      <c r="H240" s="53"/>
    </row>
    <row r="241" spans="2:8" ht="11.25" customHeight="1" x14ac:dyDescent="0.2">
      <c r="B241" s="53"/>
      <c r="C241" s="73"/>
      <c r="D241" s="73"/>
      <c r="E241" s="73"/>
      <c r="F241" s="73"/>
      <c r="G241" s="73"/>
      <c r="H241" s="53"/>
    </row>
    <row r="242" spans="2:8" ht="11.25" customHeight="1" x14ac:dyDescent="0.2">
      <c r="B242" s="53"/>
      <c r="C242" s="73"/>
      <c r="D242" s="73"/>
      <c r="E242" s="73"/>
      <c r="F242" s="73"/>
      <c r="G242" s="73"/>
      <c r="H242" s="53"/>
    </row>
    <row r="243" spans="2:8" ht="11.25" customHeight="1" x14ac:dyDescent="0.2">
      <c r="B243" s="53"/>
      <c r="C243" s="73"/>
      <c r="D243" s="73"/>
      <c r="E243" s="73"/>
      <c r="F243" s="73"/>
      <c r="G243" s="73"/>
      <c r="H243" s="53"/>
    </row>
    <row r="244" spans="2:8" ht="11.25" customHeight="1" x14ac:dyDescent="0.2">
      <c r="B244" s="53"/>
      <c r="C244" s="73"/>
      <c r="D244" s="73"/>
      <c r="E244" s="73"/>
      <c r="F244" s="73"/>
      <c r="G244" s="73"/>
      <c r="H244" s="53"/>
    </row>
    <row r="245" spans="2:8" ht="11.25" customHeight="1" x14ac:dyDescent="0.2">
      <c r="B245" s="53"/>
      <c r="C245" s="73"/>
      <c r="D245" s="73"/>
      <c r="E245" s="73"/>
      <c r="F245" s="73"/>
      <c r="G245" s="73"/>
      <c r="H245" s="53"/>
    </row>
    <row r="246" spans="2:8" ht="11.25" customHeight="1" x14ac:dyDescent="0.2">
      <c r="B246" s="53"/>
      <c r="C246" s="73"/>
      <c r="D246" s="73"/>
      <c r="E246" s="73"/>
      <c r="F246" s="73"/>
      <c r="G246" s="73"/>
      <c r="H246" s="53"/>
    </row>
    <row r="247" spans="2:8" ht="11.25" customHeight="1" x14ac:dyDescent="0.2">
      <c r="B247" s="53"/>
      <c r="C247" s="73"/>
      <c r="D247" s="73"/>
      <c r="E247" s="73"/>
      <c r="F247" s="73"/>
      <c r="G247" s="73"/>
      <c r="H247" s="53"/>
    </row>
    <row r="248" spans="2:8" ht="11.25" customHeight="1" x14ac:dyDescent="0.2">
      <c r="B248" s="53"/>
      <c r="C248" s="73"/>
      <c r="D248" s="73"/>
      <c r="E248" s="73"/>
      <c r="F248" s="73"/>
      <c r="G248" s="73"/>
      <c r="H248" s="53"/>
    </row>
    <row r="249" spans="2:8" ht="11.25" customHeight="1" x14ac:dyDescent="0.2">
      <c r="B249" s="53"/>
      <c r="C249" s="73"/>
      <c r="D249" s="73"/>
      <c r="E249" s="73"/>
      <c r="F249" s="73"/>
      <c r="G249" s="73"/>
      <c r="H249" s="53"/>
    </row>
    <row r="250" spans="2:8" ht="11.25" customHeight="1" x14ac:dyDescent="0.2">
      <c r="B250" s="53"/>
      <c r="C250" s="73"/>
      <c r="D250" s="73"/>
      <c r="E250" s="73"/>
      <c r="F250" s="73"/>
      <c r="G250" s="73"/>
      <c r="H250" s="53"/>
    </row>
    <row r="251" spans="2:8" ht="11.25" customHeight="1" x14ac:dyDescent="0.2">
      <c r="B251" s="53"/>
      <c r="C251" s="73"/>
      <c r="D251" s="73"/>
      <c r="E251" s="73"/>
      <c r="F251" s="73"/>
      <c r="G251" s="73"/>
      <c r="H251" s="53"/>
    </row>
    <row r="252" spans="2:8" ht="11.25" customHeight="1" x14ac:dyDescent="0.2">
      <c r="B252" s="53"/>
      <c r="C252" s="73"/>
      <c r="D252" s="73"/>
      <c r="E252" s="73"/>
      <c r="F252" s="73"/>
      <c r="G252" s="73"/>
      <c r="H252" s="53"/>
    </row>
    <row r="253" spans="2:8" ht="11.25" customHeight="1" x14ac:dyDescent="0.2">
      <c r="B253" s="53"/>
      <c r="C253" s="73"/>
      <c r="D253" s="73"/>
      <c r="E253" s="73"/>
      <c r="F253" s="73"/>
      <c r="G253" s="73"/>
      <c r="H253" s="53"/>
    </row>
    <row r="254" spans="2:8" ht="11.25" customHeight="1" x14ac:dyDescent="0.2">
      <c r="B254" s="53"/>
      <c r="C254" s="73"/>
      <c r="D254" s="73"/>
      <c r="E254" s="73"/>
      <c r="F254" s="73"/>
      <c r="G254" s="73"/>
      <c r="H254" s="53"/>
    </row>
    <row r="255" spans="2:8" ht="11.25" customHeight="1" x14ac:dyDescent="0.2">
      <c r="B255" s="53"/>
      <c r="C255" s="73"/>
      <c r="D255" s="73"/>
      <c r="E255" s="73"/>
      <c r="F255" s="73"/>
      <c r="G255" s="73"/>
      <c r="H255" s="53"/>
    </row>
    <row r="256" spans="2:8" ht="11.25" customHeight="1" x14ac:dyDescent="0.2">
      <c r="B256" s="53"/>
      <c r="C256" s="73"/>
      <c r="D256" s="73"/>
      <c r="E256" s="73"/>
      <c r="F256" s="73"/>
      <c r="G256" s="73"/>
      <c r="H256" s="53"/>
    </row>
    <row r="257" spans="2:8" ht="11.25" customHeight="1" x14ac:dyDescent="0.2">
      <c r="B257" s="53"/>
      <c r="C257" s="73"/>
      <c r="D257" s="73"/>
      <c r="E257" s="73"/>
      <c r="F257" s="73"/>
      <c r="G257" s="73"/>
      <c r="H257" s="53"/>
    </row>
    <row r="258" spans="2:8" ht="11.25" customHeight="1" x14ac:dyDescent="0.2">
      <c r="B258" s="53"/>
      <c r="C258" s="73"/>
      <c r="D258" s="73"/>
      <c r="E258" s="73"/>
      <c r="F258" s="73"/>
      <c r="G258" s="73"/>
      <c r="H258" s="53"/>
    </row>
    <row r="259" spans="2:8" ht="11.25" customHeight="1" x14ac:dyDescent="0.2">
      <c r="B259" s="53"/>
      <c r="C259" s="73"/>
      <c r="D259" s="73"/>
      <c r="E259" s="73"/>
      <c r="F259" s="73"/>
      <c r="G259" s="73"/>
      <c r="H259" s="53"/>
    </row>
    <row r="260" spans="2:8" ht="11.25" customHeight="1" x14ac:dyDescent="0.2">
      <c r="B260" s="53"/>
      <c r="C260" s="73"/>
      <c r="D260" s="73"/>
      <c r="E260" s="73"/>
      <c r="F260" s="73"/>
      <c r="G260" s="73"/>
      <c r="H260" s="53"/>
    </row>
    <row r="261" spans="2:8" ht="11.25" customHeight="1" x14ac:dyDescent="0.2">
      <c r="B261" s="53"/>
      <c r="C261" s="73"/>
      <c r="D261" s="73"/>
      <c r="E261" s="73"/>
      <c r="F261" s="73"/>
      <c r="G261" s="73"/>
      <c r="H261" s="53"/>
    </row>
    <row r="262" spans="2:8" ht="11.25" customHeight="1" x14ac:dyDescent="0.2">
      <c r="B262" s="53"/>
      <c r="C262" s="73"/>
      <c r="D262" s="73"/>
      <c r="E262" s="73"/>
      <c r="F262" s="73"/>
      <c r="G262" s="73"/>
      <c r="H262" s="53"/>
    </row>
    <row r="263" spans="2:8" ht="11.25" customHeight="1" x14ac:dyDescent="0.2">
      <c r="B263" s="53"/>
      <c r="C263" s="73"/>
      <c r="D263" s="73"/>
      <c r="E263" s="73"/>
      <c r="F263" s="73"/>
      <c r="G263" s="73"/>
      <c r="H263" s="53"/>
    </row>
    <row r="264" spans="2:8" ht="11.25" customHeight="1" x14ac:dyDescent="0.2">
      <c r="B264" s="53"/>
      <c r="C264" s="73"/>
      <c r="D264" s="73"/>
      <c r="E264" s="73"/>
      <c r="F264" s="73"/>
      <c r="G264" s="73"/>
      <c r="H264" s="53"/>
    </row>
    <row r="265" spans="2:8" ht="11.25" customHeight="1" x14ac:dyDescent="0.2">
      <c r="B265" s="53"/>
      <c r="C265" s="73"/>
      <c r="D265" s="73"/>
      <c r="E265" s="73"/>
      <c r="F265" s="73"/>
      <c r="G265" s="73"/>
      <c r="H265" s="53"/>
    </row>
    <row r="266" spans="2:8" ht="11.25" customHeight="1" x14ac:dyDescent="0.2">
      <c r="B266" s="53"/>
      <c r="C266" s="73"/>
      <c r="D266" s="73"/>
      <c r="E266" s="73"/>
      <c r="F266" s="73"/>
      <c r="G266" s="73"/>
      <c r="H266" s="53"/>
    </row>
    <row r="267" spans="2:8" ht="11.25" customHeight="1" x14ac:dyDescent="0.2">
      <c r="B267" s="53"/>
      <c r="C267" s="73"/>
      <c r="D267" s="73"/>
      <c r="E267" s="73"/>
      <c r="F267" s="73"/>
      <c r="G267" s="73"/>
      <c r="H267" s="53"/>
    </row>
    <row r="268" spans="2:8" ht="11.25" customHeight="1" x14ac:dyDescent="0.2">
      <c r="B268" s="53"/>
      <c r="C268" s="73"/>
      <c r="D268" s="73"/>
      <c r="E268" s="73"/>
      <c r="F268" s="73"/>
      <c r="G268" s="73"/>
      <c r="H268" s="53"/>
    </row>
    <row r="269" spans="2:8" ht="11.25" customHeight="1" x14ac:dyDescent="0.2">
      <c r="B269" s="53"/>
      <c r="C269" s="73"/>
      <c r="D269" s="73"/>
      <c r="E269" s="73"/>
      <c r="F269" s="73"/>
      <c r="G269" s="73"/>
      <c r="H269" s="53"/>
    </row>
    <row r="270" spans="2:8" ht="11.25" customHeight="1" x14ac:dyDescent="0.2">
      <c r="B270" s="53"/>
      <c r="C270" s="73"/>
      <c r="D270" s="73"/>
      <c r="E270" s="73"/>
      <c r="F270" s="73"/>
      <c r="G270" s="73"/>
      <c r="H270" s="53"/>
    </row>
    <row r="271" spans="2:8" ht="11.25" customHeight="1" x14ac:dyDescent="0.2">
      <c r="B271" s="53"/>
      <c r="C271" s="73"/>
      <c r="D271" s="73"/>
      <c r="E271" s="73"/>
      <c r="F271" s="73"/>
      <c r="G271" s="73"/>
      <c r="H271" s="53"/>
    </row>
    <row r="272" spans="2:8" ht="11.25" customHeight="1" x14ac:dyDescent="0.2">
      <c r="B272" s="53"/>
      <c r="C272" s="73"/>
      <c r="D272" s="73"/>
      <c r="E272" s="73"/>
      <c r="F272" s="73"/>
      <c r="G272" s="73"/>
      <c r="H272" s="53"/>
    </row>
    <row r="273" spans="2:8" ht="11.25" customHeight="1" x14ac:dyDescent="0.2">
      <c r="B273" s="53"/>
      <c r="C273" s="73"/>
      <c r="D273" s="73"/>
      <c r="E273" s="73"/>
      <c r="F273" s="73"/>
      <c r="G273" s="73"/>
      <c r="H273" s="53"/>
    </row>
    <row r="274" spans="2:8" ht="11.25" customHeight="1" x14ac:dyDescent="0.2">
      <c r="B274" s="53"/>
      <c r="C274" s="73"/>
      <c r="D274" s="73"/>
      <c r="E274" s="73"/>
      <c r="F274" s="73"/>
      <c r="G274" s="73"/>
      <c r="H274" s="53"/>
    </row>
    <row r="275" spans="2:8" ht="11.25" customHeight="1" x14ac:dyDescent="0.2">
      <c r="B275" s="53"/>
      <c r="C275" s="73"/>
      <c r="D275" s="73"/>
      <c r="E275" s="73"/>
      <c r="F275" s="73"/>
      <c r="G275" s="73"/>
      <c r="H275" s="53"/>
    </row>
    <row r="276" spans="2:8" ht="11.25" customHeight="1" x14ac:dyDescent="0.2">
      <c r="B276" s="53"/>
      <c r="C276" s="73"/>
      <c r="D276" s="73"/>
      <c r="E276" s="73"/>
      <c r="F276" s="73"/>
      <c r="G276" s="73"/>
      <c r="H276" s="53"/>
    </row>
    <row r="277" spans="2:8" ht="11.25" customHeight="1" x14ac:dyDescent="0.2">
      <c r="B277" s="53"/>
      <c r="C277" s="73"/>
      <c r="D277" s="73"/>
      <c r="E277" s="73"/>
      <c r="F277" s="73"/>
      <c r="G277" s="73"/>
      <c r="H277" s="53"/>
    </row>
    <row r="278" spans="2:8" ht="11.25" customHeight="1" x14ac:dyDescent="0.2">
      <c r="B278" s="53"/>
      <c r="C278" s="73"/>
      <c r="D278" s="73"/>
      <c r="E278" s="73"/>
      <c r="F278" s="73"/>
      <c r="G278" s="73"/>
      <c r="H278" s="53"/>
    </row>
    <row r="279" spans="2:8" ht="11.25" customHeight="1" x14ac:dyDescent="0.2">
      <c r="B279" s="53"/>
      <c r="C279" s="73"/>
      <c r="D279" s="73"/>
      <c r="E279" s="73"/>
      <c r="F279" s="73"/>
      <c r="G279" s="73"/>
      <c r="H279" s="53"/>
    </row>
    <row r="280" spans="2:8" ht="11.25" customHeight="1" x14ac:dyDescent="0.2">
      <c r="B280" s="53"/>
      <c r="C280" s="73"/>
      <c r="D280" s="73"/>
      <c r="E280" s="73"/>
      <c r="F280" s="73"/>
      <c r="G280" s="73"/>
      <c r="H280" s="53"/>
    </row>
  </sheetData>
  <mergeCells count="1">
    <mergeCell ref="A67:F69"/>
  </mergeCells>
  <phoneticPr fontId="4" type="noConversion"/>
  <pageMargins left="0.55118110236220474" right="0.47244094488188981" top="0.55118110236220474" bottom="0.51181102362204722" header="0" footer="0.27559055118110237"/>
  <pageSetup paperSize="9" scale="89" orientation="portrait" cellComments="asDisplayed" r:id="rId1"/>
  <headerFooter alignWithMargins="0">
    <oddHeader xml:space="preserve">&amp;C&amp;"Arial,Bold"&amp;14
</oddHeader>
    <oddFooter>&amp;L&amp;9&amp;K01+022Ericsson Third Quarter Report 2013&amp;R&amp;K01+022&amp;P</oddFooter>
  </headerFooter>
  <legacyDrawingHF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8"/>
    <pageSetUpPr fitToPage="1"/>
  </sheetPr>
  <dimension ref="A1:T60"/>
  <sheetViews>
    <sheetView showGridLines="0" view="pageBreakPreview" zoomScaleNormal="100" zoomScaleSheetLayoutView="100" workbookViewId="0">
      <pane xSplit="1" ySplit="4" topLeftCell="B5" activePane="bottomRight" state="frozen"/>
      <selection sqref="A1:XFD1048576"/>
      <selection pane="topRight" sqref="A1:XFD1048576"/>
      <selection pane="bottomLeft" sqref="A1:XFD1048576"/>
      <selection pane="bottomRight" activeCell="U11" sqref="U11"/>
    </sheetView>
  </sheetViews>
  <sheetFormatPr defaultColWidth="8.85546875" defaultRowHeight="11.25" customHeight="1" outlineLevelCol="1" x14ac:dyDescent="0.2"/>
  <cols>
    <col min="1" max="1" width="57.42578125" style="112" customWidth="1"/>
    <col min="2" max="3" width="9.7109375" style="112" customWidth="1"/>
    <col min="4" max="4" width="2.28515625" style="112" customWidth="1"/>
    <col min="5" max="5" width="9.7109375" style="112" customWidth="1"/>
    <col min="6" max="6" width="1.7109375" style="112" customWidth="1"/>
    <col min="7" max="7" width="9.7109375" style="112" customWidth="1" outlineLevel="1"/>
    <col min="8" max="8" width="2.28515625" style="112" customWidth="1"/>
    <col min="9" max="9" width="8" hidden="1" customWidth="1" outlineLevel="1"/>
    <col min="10" max="10" width="6.140625" hidden="1" customWidth="1" outlineLevel="1"/>
    <col min="11" max="11" width="6.7109375" hidden="1" customWidth="1" outlineLevel="1"/>
    <col min="12" max="12" width="6.140625" hidden="1" customWidth="1" outlineLevel="1"/>
    <col min="13" max="13" width="6.7109375" hidden="1" customWidth="1" outlineLevel="1"/>
    <col min="14" max="14" width="3" hidden="1" customWidth="1" outlineLevel="1"/>
    <col min="15" max="15" width="21" hidden="1" customWidth="1" outlineLevel="1"/>
    <col min="16" max="16" width="1.7109375" hidden="1" customWidth="1" outlineLevel="1"/>
    <col min="17" max="17" width="9.140625" hidden="1" customWidth="1" outlineLevel="1"/>
    <col min="18" max="18" width="9.7109375" style="112" customWidth="1" collapsed="1"/>
    <col min="19" max="19" width="2.28515625" customWidth="1"/>
    <col min="20" max="20" width="9.140625" customWidth="1"/>
  </cols>
  <sheetData>
    <row r="1" spans="1:20" s="1" customFormat="1" ht="12.75" customHeight="1" x14ac:dyDescent="0.2">
      <c r="A1" s="1239" t="s">
        <v>65</v>
      </c>
      <c r="B1" s="1239"/>
      <c r="C1" s="1239"/>
      <c r="D1" s="1239"/>
      <c r="E1" s="1239"/>
      <c r="F1" s="601"/>
      <c r="G1" s="107"/>
      <c r="H1" s="59"/>
      <c r="I1" s="2"/>
      <c r="J1" s="2"/>
      <c r="K1" s="2"/>
      <c r="L1" s="2"/>
      <c r="M1" s="2"/>
      <c r="N1" s="2"/>
      <c r="O1" s="2"/>
      <c r="P1" s="2"/>
    </row>
    <row r="2" spans="1:20" s="286" customFormat="1" ht="4.5" customHeight="1" thickBot="1" x14ac:dyDescent="0.25">
      <c r="A2" s="265"/>
      <c r="B2" s="168"/>
      <c r="C2" s="168"/>
      <c r="D2" s="168"/>
      <c r="E2" s="168"/>
      <c r="F2" s="168"/>
      <c r="G2" s="168"/>
      <c r="H2" s="168"/>
      <c r="R2" s="168"/>
    </row>
    <row r="3" spans="1:20" s="10" customFormat="1" ht="12.75" customHeight="1" thickBot="1" x14ac:dyDescent="0.25">
      <c r="A3" s="419"/>
      <c r="B3" s="1240" t="s">
        <v>298</v>
      </c>
      <c r="C3" s="1240"/>
      <c r="D3" s="420"/>
      <c r="E3" s="1240" t="s">
        <v>35</v>
      </c>
      <c r="F3" s="1240"/>
      <c r="G3" s="1240"/>
      <c r="H3" s="420"/>
      <c r="I3" s="1238" t="s">
        <v>50</v>
      </c>
      <c r="J3" s="1238"/>
      <c r="K3" s="1238"/>
      <c r="L3" s="1238"/>
      <c r="M3" s="1238"/>
      <c r="N3" s="1238"/>
      <c r="R3" s="1126" t="s">
        <v>141</v>
      </c>
      <c r="S3" s="1136"/>
      <c r="T3" s="1126"/>
    </row>
    <row r="4" spans="1:20" s="1149" customFormat="1" ht="12.75" customHeight="1" x14ac:dyDescent="0.2">
      <c r="A4" s="1147" t="s">
        <v>163</v>
      </c>
      <c r="B4" s="1148">
        <v>2012</v>
      </c>
      <c r="C4" s="1148">
        <v>2013</v>
      </c>
      <c r="D4" s="1148"/>
      <c r="E4" s="1148">
        <v>2012</v>
      </c>
      <c r="F4" s="1148"/>
      <c r="G4" s="1148">
        <v>2013</v>
      </c>
      <c r="H4" s="1148"/>
      <c r="I4" s="1235" t="s">
        <v>104</v>
      </c>
      <c r="J4" s="1236"/>
      <c r="K4" s="1236"/>
      <c r="L4" s="1236"/>
      <c r="M4" s="1236"/>
      <c r="N4" s="1237"/>
      <c r="R4" s="1148">
        <v>2012</v>
      </c>
      <c r="S4" s="1150"/>
    </row>
    <row r="5" spans="1:20" s="9" customFormat="1" ht="12.75" customHeight="1" x14ac:dyDescent="0.2">
      <c r="A5" s="113"/>
      <c r="B5" s="114"/>
      <c r="C5" s="421"/>
      <c r="D5" s="114"/>
      <c r="E5" s="114"/>
      <c r="F5" s="114"/>
      <c r="G5" s="421"/>
      <c r="H5" s="114"/>
      <c r="I5" s="16"/>
      <c r="J5" s="20"/>
      <c r="K5" s="16"/>
      <c r="L5" s="20"/>
      <c r="M5" s="16"/>
      <c r="N5" s="20"/>
      <c r="R5" s="114"/>
    </row>
    <row r="6" spans="1:20" s="356" customFormat="1" ht="12.75" customHeight="1" x14ac:dyDescent="0.2">
      <c r="A6" s="753" t="s">
        <v>161</v>
      </c>
      <c r="B6" s="676"/>
      <c r="C6" s="718"/>
      <c r="D6" s="684"/>
      <c r="E6" s="676"/>
      <c r="F6" s="676"/>
      <c r="G6" s="718"/>
      <c r="H6" s="684"/>
      <c r="I6" s="261"/>
      <c r="J6" s="616"/>
      <c r="K6" s="261"/>
      <c r="L6" s="616"/>
      <c r="M6" s="261"/>
      <c r="N6" s="616"/>
      <c r="R6" s="684"/>
    </row>
    <row r="7" spans="1:20" s="356" customFormat="1" ht="12.75" customHeight="1" x14ac:dyDescent="0.2">
      <c r="A7" s="754" t="s">
        <v>176</v>
      </c>
      <c r="B7" s="636">
        <v>2184</v>
      </c>
      <c r="C7" s="637">
        <v>3010</v>
      </c>
      <c r="D7" s="636"/>
      <c r="E7" s="636">
        <v>12193</v>
      </c>
      <c r="F7" s="636"/>
      <c r="G7" s="637">
        <v>5730</v>
      </c>
      <c r="H7" s="636"/>
      <c r="I7" s="260">
        <f>'Page 1'!D27</f>
        <v>3010</v>
      </c>
      <c r="J7" s="256">
        <f>I7-C7</f>
        <v>0</v>
      </c>
      <c r="K7" s="260">
        <f>'Page 1'!G27</f>
        <v>12193</v>
      </c>
      <c r="L7" s="256">
        <f>K7-G7</f>
        <v>6463</v>
      </c>
      <c r="M7" s="261"/>
      <c r="N7" s="616"/>
      <c r="R7" s="636">
        <v>5938</v>
      </c>
    </row>
    <row r="8" spans="1:20" s="356" customFormat="1" ht="12.75" customHeight="1" x14ac:dyDescent="0.2">
      <c r="A8" s="754" t="s">
        <v>142</v>
      </c>
      <c r="B8" s="636"/>
      <c r="C8" s="637"/>
      <c r="D8" s="636"/>
      <c r="E8" s="636"/>
      <c r="F8" s="636"/>
      <c r="G8" s="637"/>
      <c r="H8" s="636"/>
      <c r="I8" s="261"/>
      <c r="J8" s="256"/>
      <c r="K8" s="261"/>
      <c r="L8" s="256"/>
      <c r="M8" s="261"/>
      <c r="N8" s="616"/>
      <c r="R8" s="636"/>
    </row>
    <row r="9" spans="1:20" s="9" customFormat="1" ht="12.75" customHeight="1" x14ac:dyDescent="0.2">
      <c r="A9" s="115" t="s">
        <v>175</v>
      </c>
      <c r="B9" s="48">
        <v>-886</v>
      </c>
      <c r="C9" s="403">
        <v>-881</v>
      </c>
      <c r="D9" s="48"/>
      <c r="E9" s="48">
        <v>-3189</v>
      </c>
      <c r="F9" s="48"/>
      <c r="G9" s="403">
        <v>-3419</v>
      </c>
      <c r="H9" s="48"/>
      <c r="I9" s="16"/>
      <c r="J9" s="13"/>
      <c r="K9" s="16"/>
      <c r="L9" s="13"/>
      <c r="M9" s="16"/>
      <c r="N9" s="20"/>
      <c r="R9" s="48">
        <v>-1140</v>
      </c>
    </row>
    <row r="10" spans="1:20" s="9" customFormat="1" ht="12.75" customHeight="1" x14ac:dyDescent="0.2">
      <c r="A10" s="115" t="s">
        <v>76</v>
      </c>
      <c r="B10" s="48">
        <v>579</v>
      </c>
      <c r="C10" s="403">
        <v>50</v>
      </c>
      <c r="D10" s="48"/>
      <c r="E10" s="48">
        <v>3062</v>
      </c>
      <c r="F10" s="48"/>
      <c r="G10" s="403">
        <v>120</v>
      </c>
      <c r="H10" s="48"/>
      <c r="I10" s="16"/>
      <c r="J10" s="13"/>
      <c r="K10" s="16"/>
      <c r="L10" s="13"/>
      <c r="M10" s="16"/>
      <c r="N10" s="20"/>
      <c r="R10" s="48">
        <v>11769</v>
      </c>
    </row>
    <row r="11" spans="1:20" s="9" customFormat="1" ht="12.75" customHeight="1" x14ac:dyDescent="0.2">
      <c r="A11" s="116" t="s">
        <v>143</v>
      </c>
      <c r="B11" s="48">
        <v>2394</v>
      </c>
      <c r="C11" s="403">
        <v>2546</v>
      </c>
      <c r="D11" s="48"/>
      <c r="E11" s="48">
        <v>7110</v>
      </c>
      <c r="F11" s="48"/>
      <c r="G11" s="403">
        <v>7393</v>
      </c>
      <c r="H11" s="48"/>
      <c r="I11" s="19">
        <f>'Page 16'!G36</f>
        <v>2411</v>
      </c>
      <c r="J11" s="13">
        <f>I11-C11</f>
        <v>-135</v>
      </c>
      <c r="K11" s="19">
        <f>SUM('Page 16'!G36:I36)</f>
        <v>7393</v>
      </c>
      <c r="L11" s="13">
        <f>K11-G11</f>
        <v>0</v>
      </c>
      <c r="M11" s="16"/>
      <c r="N11" s="20"/>
      <c r="R11" s="48">
        <v>9889</v>
      </c>
    </row>
    <row r="12" spans="1:20" s="276" customFormat="1" ht="12.75" customHeight="1" x14ac:dyDescent="0.2">
      <c r="A12" s="117" t="s">
        <v>144</v>
      </c>
      <c r="B12" s="118">
        <v>413</v>
      </c>
      <c r="C12" s="404">
        <v>-327</v>
      </c>
      <c r="D12" s="118"/>
      <c r="E12" s="118">
        <v>-7075</v>
      </c>
      <c r="F12" s="118"/>
      <c r="G12" s="404">
        <v>-345</v>
      </c>
      <c r="H12" s="118"/>
      <c r="I12" s="297"/>
      <c r="J12" s="275"/>
      <c r="K12" s="297"/>
      <c r="L12" s="275"/>
      <c r="M12" s="297"/>
      <c r="N12" s="298"/>
      <c r="R12" s="118">
        <v>-7441</v>
      </c>
    </row>
    <row r="13" spans="1:20" s="9" customFormat="1" ht="12.75" customHeight="1" x14ac:dyDescent="0.2">
      <c r="A13" s="41"/>
      <c r="B13" s="48">
        <v>4684</v>
      </c>
      <c r="C13" s="403">
        <v>4398</v>
      </c>
      <c r="D13" s="48"/>
      <c r="E13" s="48">
        <v>12101</v>
      </c>
      <c r="F13" s="48"/>
      <c r="G13" s="403">
        <v>9479</v>
      </c>
      <c r="H13" s="48"/>
      <c r="I13" s="19">
        <f>SUM(C7:C12)</f>
        <v>4398</v>
      </c>
      <c r="J13" s="13">
        <f>I13-C13</f>
        <v>0</v>
      </c>
      <c r="K13" s="19">
        <f>SUM(G7:G12)</f>
        <v>9479</v>
      </c>
      <c r="L13" s="13">
        <f>G13-K13</f>
        <v>0</v>
      </c>
      <c r="M13" s="19">
        <f>SUM(G7:G12)</f>
        <v>9479</v>
      </c>
      <c r="N13" s="21">
        <f>M13-G13</f>
        <v>0</v>
      </c>
      <c r="R13" s="48">
        <v>19015</v>
      </c>
    </row>
    <row r="14" spans="1:20" s="9" customFormat="1" ht="4.5" customHeight="1" x14ac:dyDescent="0.2">
      <c r="A14" s="41"/>
      <c r="B14" s="48"/>
      <c r="C14" s="403"/>
      <c r="D14" s="48"/>
      <c r="E14" s="48"/>
      <c r="F14" s="48"/>
      <c r="G14" s="403"/>
      <c r="H14" s="48"/>
      <c r="I14" s="16"/>
      <c r="J14" s="13"/>
      <c r="K14" s="16"/>
      <c r="L14" s="13"/>
      <c r="M14" s="16"/>
      <c r="N14" s="20"/>
      <c r="R14" s="48"/>
    </row>
    <row r="15" spans="1:20" s="356" customFormat="1" ht="12.75" customHeight="1" x14ac:dyDescent="0.2">
      <c r="A15" s="640" t="s">
        <v>162</v>
      </c>
      <c r="B15" s="636"/>
      <c r="C15" s="637"/>
      <c r="D15" s="636"/>
      <c r="E15" s="636"/>
      <c r="F15" s="636"/>
      <c r="G15" s="637"/>
      <c r="H15" s="636"/>
      <c r="I15" s="261"/>
      <c r="J15" s="256"/>
      <c r="K15" s="261"/>
      <c r="L15" s="256"/>
      <c r="M15" s="261"/>
      <c r="N15" s="616"/>
      <c r="R15" s="636"/>
    </row>
    <row r="16" spans="1:20" s="356" customFormat="1" ht="12.75" customHeight="1" x14ac:dyDescent="0.2">
      <c r="A16" s="610" t="s">
        <v>191</v>
      </c>
      <c r="B16" s="636">
        <v>-650</v>
      </c>
      <c r="C16" s="637">
        <v>357</v>
      </c>
      <c r="D16" s="636"/>
      <c r="E16" s="636">
        <v>-666</v>
      </c>
      <c r="F16" s="636"/>
      <c r="G16" s="637">
        <v>-469</v>
      </c>
      <c r="H16" s="636"/>
      <c r="I16" s="261"/>
      <c r="J16" s="256"/>
      <c r="K16" s="261"/>
      <c r="L16" s="256"/>
      <c r="M16" s="261"/>
      <c r="N16" s="616"/>
      <c r="R16" s="636">
        <v>2752</v>
      </c>
    </row>
    <row r="17" spans="1:19" s="356" customFormat="1" ht="12.75" customHeight="1" x14ac:dyDescent="0.2">
      <c r="A17" s="610" t="s">
        <v>3</v>
      </c>
      <c r="B17" s="636">
        <v>-164</v>
      </c>
      <c r="C17" s="637">
        <v>800</v>
      </c>
      <c r="D17" s="636"/>
      <c r="E17" s="636">
        <v>118</v>
      </c>
      <c r="F17" s="636"/>
      <c r="G17" s="637">
        <v>1972</v>
      </c>
      <c r="H17" s="636"/>
      <c r="I17" s="261"/>
      <c r="J17" s="256"/>
      <c r="K17" s="261"/>
      <c r="L17" s="256"/>
      <c r="M17" s="261"/>
      <c r="N17" s="616"/>
      <c r="R17" s="636">
        <v>-1259</v>
      </c>
    </row>
    <row r="18" spans="1:19" s="356" customFormat="1" ht="12.75" customHeight="1" x14ac:dyDescent="0.2">
      <c r="A18" s="610" t="s">
        <v>192</v>
      </c>
      <c r="B18" s="636">
        <v>2882</v>
      </c>
      <c r="C18" s="637">
        <v>-4744</v>
      </c>
      <c r="D18" s="636"/>
      <c r="E18" s="636">
        <v>1177</v>
      </c>
      <c r="F18" s="636"/>
      <c r="G18" s="637">
        <v>-3594</v>
      </c>
      <c r="H18" s="636"/>
      <c r="I18" s="261"/>
      <c r="J18" s="256"/>
      <c r="K18" s="261"/>
      <c r="L18" s="256"/>
      <c r="M18" s="261"/>
      <c r="N18" s="616"/>
      <c r="R18" s="636">
        <v>-1103</v>
      </c>
    </row>
    <row r="19" spans="1:19" s="356" customFormat="1" ht="12.75" customHeight="1" x14ac:dyDescent="0.2">
      <c r="A19" s="610" t="s">
        <v>254</v>
      </c>
      <c r="B19" s="636">
        <v>-1455</v>
      </c>
      <c r="C19" s="637">
        <v>-588</v>
      </c>
      <c r="D19" s="636"/>
      <c r="E19" s="636">
        <v>-2451</v>
      </c>
      <c r="F19" s="636"/>
      <c r="G19" s="637">
        <v>-3018</v>
      </c>
      <c r="H19" s="636"/>
      <c r="I19" s="261"/>
      <c r="J19" s="256"/>
      <c r="K19" s="261"/>
      <c r="L19" s="256"/>
      <c r="M19" s="261"/>
      <c r="N19" s="616"/>
      <c r="R19" s="636">
        <v>-1311</v>
      </c>
    </row>
    <row r="20" spans="1:19" s="356" customFormat="1" ht="12.75" customHeight="1" x14ac:dyDescent="0.2">
      <c r="A20" s="610" t="s">
        <v>145</v>
      </c>
      <c r="B20" s="636">
        <v>-175</v>
      </c>
      <c r="C20" s="637">
        <v>-970</v>
      </c>
      <c r="D20" s="636"/>
      <c r="E20" s="636">
        <v>-2299</v>
      </c>
      <c r="F20" s="636"/>
      <c r="G20" s="637">
        <v>-1567</v>
      </c>
      <c r="H20" s="636"/>
      <c r="I20" s="261"/>
      <c r="J20" s="256"/>
      <c r="K20" s="261"/>
      <c r="L20" s="256"/>
      <c r="M20" s="261"/>
      <c r="N20" s="616"/>
      <c r="R20" s="636">
        <v>-1920</v>
      </c>
    </row>
    <row r="21" spans="1:19" s="724" customFormat="1" ht="12.75" customHeight="1" x14ac:dyDescent="0.2">
      <c r="A21" s="619" t="s">
        <v>146</v>
      </c>
      <c r="B21" s="638">
        <v>1851</v>
      </c>
      <c r="C21" s="639">
        <v>2206</v>
      </c>
      <c r="D21" s="638"/>
      <c r="E21" s="638">
        <v>-1640</v>
      </c>
      <c r="F21" s="638"/>
      <c r="G21" s="639">
        <v>-23</v>
      </c>
      <c r="H21" s="638"/>
      <c r="I21" s="626"/>
      <c r="J21" s="304"/>
      <c r="K21" s="626"/>
      <c r="L21" s="304"/>
      <c r="M21" s="626"/>
      <c r="N21" s="627"/>
      <c r="R21" s="638">
        <v>5857</v>
      </c>
    </row>
    <row r="22" spans="1:19" s="356" customFormat="1" ht="12.75" customHeight="1" x14ac:dyDescent="0.2">
      <c r="A22" s="755"/>
      <c r="B22" s="756">
        <v>2289</v>
      </c>
      <c r="C22" s="757">
        <v>-2939</v>
      </c>
      <c r="D22" s="756"/>
      <c r="E22" s="756">
        <v>-5761</v>
      </c>
      <c r="F22" s="756"/>
      <c r="G22" s="757">
        <v>-6699</v>
      </c>
      <c r="H22" s="756"/>
      <c r="I22" s="260">
        <f>SUM(C16:C21)</f>
        <v>-2939</v>
      </c>
      <c r="J22" s="256">
        <f>I22-C22</f>
        <v>0</v>
      </c>
      <c r="K22" s="260">
        <f>SUM(G16:G21)</f>
        <v>-6699</v>
      </c>
      <c r="L22" s="256">
        <f>G22-K22</f>
        <v>0</v>
      </c>
      <c r="M22" s="260">
        <f>SUM(G16:G21)</f>
        <v>-6699</v>
      </c>
      <c r="N22" s="631">
        <f>M22-G22</f>
        <v>0</v>
      </c>
      <c r="R22" s="756">
        <v>3016</v>
      </c>
    </row>
    <row r="23" spans="1:19" s="356" customFormat="1" ht="4.5" customHeight="1" x14ac:dyDescent="0.2">
      <c r="A23" s="726"/>
      <c r="B23" s="758"/>
      <c r="C23" s="759"/>
      <c r="D23" s="758"/>
      <c r="E23" s="756"/>
      <c r="F23" s="756"/>
      <c r="G23" s="757"/>
      <c r="H23" s="758"/>
      <c r="I23" s="261"/>
      <c r="J23" s="256"/>
      <c r="K23" s="261"/>
      <c r="L23" s="256"/>
      <c r="M23" s="261"/>
      <c r="N23" s="616"/>
      <c r="R23" s="758"/>
    </row>
    <row r="24" spans="1:19" s="356" customFormat="1" ht="12.75" customHeight="1" x14ac:dyDescent="0.2">
      <c r="A24" s="726" t="s">
        <v>147</v>
      </c>
      <c r="B24" s="756">
        <v>6973</v>
      </c>
      <c r="C24" s="757">
        <v>1459</v>
      </c>
      <c r="D24" s="756"/>
      <c r="E24" s="756">
        <v>6340</v>
      </c>
      <c r="F24" s="756"/>
      <c r="G24" s="757">
        <v>2780</v>
      </c>
      <c r="H24" s="756"/>
      <c r="I24" s="261"/>
      <c r="J24" s="256"/>
      <c r="K24" s="261"/>
      <c r="L24" s="256"/>
      <c r="M24" s="261"/>
      <c r="N24" s="616"/>
      <c r="R24" s="756">
        <v>22031</v>
      </c>
    </row>
    <row r="25" spans="1:19" s="356" customFormat="1" ht="4.5" customHeight="1" x14ac:dyDescent="0.2">
      <c r="A25" s="760"/>
      <c r="B25" s="758"/>
      <c r="C25" s="759"/>
      <c r="D25" s="758"/>
      <c r="E25" s="756"/>
      <c r="F25" s="756"/>
      <c r="G25" s="757"/>
      <c r="H25" s="758"/>
      <c r="I25" s="261"/>
      <c r="J25" s="256"/>
      <c r="K25" s="261"/>
      <c r="L25" s="256"/>
      <c r="M25" s="261"/>
      <c r="N25" s="616"/>
      <c r="R25" s="758"/>
    </row>
    <row r="26" spans="1:19" s="356" customFormat="1" ht="12.75" customHeight="1" x14ac:dyDescent="0.2">
      <c r="A26" s="753" t="s">
        <v>148</v>
      </c>
      <c r="B26" s="758"/>
      <c r="C26" s="759"/>
      <c r="D26" s="758"/>
      <c r="E26" s="756"/>
      <c r="F26" s="756"/>
      <c r="G26" s="757"/>
      <c r="H26" s="758"/>
      <c r="I26" s="261"/>
      <c r="J26" s="256"/>
      <c r="K26" s="261"/>
      <c r="L26" s="256"/>
      <c r="M26" s="261"/>
      <c r="N26" s="616"/>
      <c r="R26" s="758"/>
    </row>
    <row r="27" spans="1:19" s="356" customFormat="1" ht="12.75" customHeight="1" x14ac:dyDescent="0.2">
      <c r="A27" s="761" t="s">
        <v>149</v>
      </c>
      <c r="B27" s="756">
        <v>-1461</v>
      </c>
      <c r="C27" s="757">
        <v>-778</v>
      </c>
      <c r="D27" s="756"/>
      <c r="E27" s="756">
        <v>-4103</v>
      </c>
      <c r="F27" s="756"/>
      <c r="G27" s="757">
        <v>-3252</v>
      </c>
      <c r="H27" s="756"/>
      <c r="I27" s="261">
        <f>'Page 16'!G28*-1</f>
        <v>-1196</v>
      </c>
      <c r="J27" s="256">
        <f>I27-C27</f>
        <v>-418</v>
      </c>
      <c r="K27" s="261">
        <f>SUM('Page 16'!G28:I28)*-1</f>
        <v>-3252</v>
      </c>
      <c r="L27" s="256">
        <f>K27-G27</f>
        <v>0</v>
      </c>
      <c r="M27" s="261"/>
      <c r="N27" s="616"/>
      <c r="R27" s="756">
        <v>-5429</v>
      </c>
    </row>
    <row r="28" spans="1:19" s="356" customFormat="1" ht="12.75" customHeight="1" x14ac:dyDescent="0.2">
      <c r="A28" s="761" t="s">
        <v>197</v>
      </c>
      <c r="B28" s="756">
        <v>17</v>
      </c>
      <c r="C28" s="757">
        <v>97</v>
      </c>
      <c r="D28" s="756"/>
      <c r="E28" s="756">
        <v>316</v>
      </c>
      <c r="F28" s="756"/>
      <c r="G28" s="757">
        <v>199</v>
      </c>
      <c r="H28" s="756"/>
      <c r="I28" s="260"/>
      <c r="J28" s="256"/>
      <c r="K28" s="260"/>
      <c r="L28" s="256"/>
      <c r="M28" s="261"/>
      <c r="N28" s="616"/>
      <c r="R28" s="756">
        <v>568</v>
      </c>
    </row>
    <row r="29" spans="1:19" s="356" customFormat="1" ht="14.1" customHeight="1" x14ac:dyDescent="0.2">
      <c r="A29" s="762" t="s">
        <v>269</v>
      </c>
      <c r="B29" s="756">
        <v>-357</v>
      </c>
      <c r="C29" s="728">
        <v>-1794</v>
      </c>
      <c r="D29" s="763"/>
      <c r="E29" s="756">
        <v>-2197</v>
      </c>
      <c r="F29" s="764" t="s">
        <v>7</v>
      </c>
      <c r="G29" s="757">
        <v>-1969</v>
      </c>
      <c r="H29" s="763"/>
      <c r="I29" s="261"/>
      <c r="J29" s="256"/>
      <c r="K29" s="261"/>
      <c r="L29" s="256"/>
      <c r="M29" s="261"/>
      <c r="N29" s="616"/>
      <c r="R29" s="727">
        <v>-2077</v>
      </c>
      <c r="S29" s="764" t="s">
        <v>7</v>
      </c>
    </row>
    <row r="30" spans="1:19" s="356" customFormat="1" ht="12.75" customHeight="1" x14ac:dyDescent="0.2">
      <c r="A30" s="762" t="s">
        <v>150</v>
      </c>
      <c r="B30" s="756">
        <v>-435</v>
      </c>
      <c r="C30" s="757">
        <v>-237</v>
      </c>
      <c r="D30" s="756"/>
      <c r="E30" s="756">
        <v>-1211</v>
      </c>
      <c r="F30" s="756"/>
      <c r="G30" s="757">
        <v>-733</v>
      </c>
      <c r="H30" s="756"/>
      <c r="I30" s="261">
        <f>'Page 16'!G29*-1</f>
        <v>-282</v>
      </c>
      <c r="J30" s="256">
        <f>I30-C30</f>
        <v>-45</v>
      </c>
      <c r="K30" s="261">
        <f>SUM('Page 16'!G29:I29)*-1</f>
        <v>-733</v>
      </c>
      <c r="L30" s="256">
        <f>K30-G30</f>
        <v>0</v>
      </c>
      <c r="M30" s="261"/>
      <c r="N30" s="616"/>
      <c r="R30" s="756">
        <v>-1641</v>
      </c>
    </row>
    <row r="31" spans="1:19" s="356" customFormat="1" ht="12.75" customHeight="1" x14ac:dyDescent="0.2">
      <c r="A31" s="762" t="s">
        <v>151</v>
      </c>
      <c r="B31" s="756">
        <v>1652</v>
      </c>
      <c r="C31" s="757">
        <v>-230</v>
      </c>
      <c r="D31" s="756"/>
      <c r="E31" s="765">
        <v>1327</v>
      </c>
      <c r="F31" s="765"/>
      <c r="G31" s="766">
        <v>-135</v>
      </c>
      <c r="H31" s="756"/>
      <c r="I31" s="261"/>
      <c r="J31" s="256"/>
      <c r="K31" s="261"/>
      <c r="L31" s="256"/>
      <c r="M31" s="261"/>
      <c r="N31" s="616"/>
      <c r="R31" s="756">
        <v>1540</v>
      </c>
    </row>
    <row r="32" spans="1:19" s="724" customFormat="1" ht="12.75" customHeight="1" x14ac:dyDescent="0.2">
      <c r="A32" s="767" t="s">
        <v>194</v>
      </c>
      <c r="B32" s="768">
        <v>-938</v>
      </c>
      <c r="C32" s="769">
        <v>-144</v>
      </c>
      <c r="D32" s="768"/>
      <c r="E32" s="768">
        <v>3196</v>
      </c>
      <c r="F32" s="768"/>
      <c r="G32" s="769">
        <v>6205</v>
      </c>
      <c r="H32" s="768"/>
      <c r="I32" s="626"/>
      <c r="J32" s="304"/>
      <c r="K32" s="626"/>
      <c r="L32" s="304"/>
      <c r="M32" s="626"/>
      <c r="N32" s="627"/>
      <c r="R32" s="768">
        <v>2151</v>
      </c>
    </row>
    <row r="33" spans="1:18" s="356" customFormat="1" ht="12.75" customHeight="1" x14ac:dyDescent="0.2">
      <c r="A33" s="770" t="s">
        <v>152</v>
      </c>
      <c r="B33" s="765">
        <v>-1522</v>
      </c>
      <c r="C33" s="766">
        <v>-3086</v>
      </c>
      <c r="D33" s="765"/>
      <c r="E33" s="765">
        <v>-2672</v>
      </c>
      <c r="F33" s="765"/>
      <c r="G33" s="766">
        <v>315</v>
      </c>
      <c r="H33" s="765"/>
      <c r="I33" s="771">
        <f>SUM(C27:C32)</f>
        <v>-3086</v>
      </c>
      <c r="J33" s="256">
        <f>I33-C33</f>
        <v>0</v>
      </c>
      <c r="K33" s="771">
        <f>SUM(G27:G32)</f>
        <v>315</v>
      </c>
      <c r="L33" s="256">
        <f>G33-K33</f>
        <v>0</v>
      </c>
      <c r="M33" s="771">
        <f>SUM(G27:G32)</f>
        <v>315</v>
      </c>
      <c r="N33" s="631">
        <f>M33-G33</f>
        <v>0</v>
      </c>
      <c r="R33" s="765">
        <v>-4888</v>
      </c>
    </row>
    <row r="34" spans="1:18" s="356" customFormat="1" ht="4.5" customHeight="1" x14ac:dyDescent="0.2">
      <c r="A34" s="760"/>
      <c r="B34" s="765"/>
      <c r="C34" s="766"/>
      <c r="D34" s="765"/>
      <c r="E34" s="765"/>
      <c r="F34" s="765"/>
      <c r="G34" s="766"/>
      <c r="H34" s="765"/>
      <c r="I34" s="261"/>
      <c r="J34" s="256"/>
      <c r="K34" s="261"/>
      <c r="L34" s="256"/>
      <c r="M34" s="261"/>
      <c r="N34" s="616"/>
      <c r="R34" s="765"/>
    </row>
    <row r="35" spans="1:18" s="356" customFormat="1" ht="12.75" customHeight="1" x14ac:dyDescent="0.2">
      <c r="A35" s="726" t="s">
        <v>208</v>
      </c>
      <c r="B35" s="765">
        <v>5451</v>
      </c>
      <c r="C35" s="766">
        <v>-1627</v>
      </c>
      <c r="D35" s="765"/>
      <c r="E35" s="765">
        <v>3668</v>
      </c>
      <c r="F35" s="765"/>
      <c r="G35" s="766">
        <v>3095</v>
      </c>
      <c r="H35" s="765"/>
      <c r="I35" s="260">
        <f>SUM(C33,C24)</f>
        <v>-1627</v>
      </c>
      <c r="J35" s="256">
        <f>I35-C35</f>
        <v>0</v>
      </c>
      <c r="K35" s="260">
        <f>SUM(E33,E24)</f>
        <v>3668</v>
      </c>
      <c r="L35" s="256">
        <f>K35-E35</f>
        <v>0</v>
      </c>
      <c r="M35" s="260">
        <f>SUM(G33,G24)</f>
        <v>3095</v>
      </c>
      <c r="N35" s="631">
        <f>M35-G35</f>
        <v>0</v>
      </c>
      <c r="R35" s="765">
        <v>17143</v>
      </c>
    </row>
    <row r="36" spans="1:18" s="356" customFormat="1" ht="4.5" customHeight="1" x14ac:dyDescent="0.2">
      <c r="A36" s="726"/>
      <c r="B36" s="756"/>
      <c r="C36" s="757"/>
      <c r="D36" s="756"/>
      <c r="E36" s="756"/>
      <c r="F36" s="756"/>
      <c r="G36" s="757"/>
      <c r="H36" s="756"/>
      <c r="I36" s="261"/>
      <c r="J36" s="256"/>
      <c r="K36" s="261"/>
      <c r="L36" s="256"/>
      <c r="M36" s="261"/>
      <c r="N36" s="616"/>
      <c r="R36" s="756"/>
    </row>
    <row r="37" spans="1:18" s="356" customFormat="1" ht="12.75" customHeight="1" x14ac:dyDescent="0.2">
      <c r="A37" s="726" t="s">
        <v>209</v>
      </c>
      <c r="B37" s="756"/>
      <c r="C37" s="757"/>
      <c r="D37" s="756"/>
      <c r="E37" s="772"/>
      <c r="F37" s="772"/>
      <c r="G37" s="773"/>
      <c r="H37" s="756"/>
      <c r="I37" s="261"/>
      <c r="J37" s="256"/>
      <c r="K37" s="261"/>
      <c r="L37" s="256"/>
      <c r="M37" s="261"/>
      <c r="N37" s="616"/>
      <c r="R37" s="756"/>
    </row>
    <row r="38" spans="1:18" s="356" customFormat="1" ht="12.75" customHeight="1" x14ac:dyDescent="0.2">
      <c r="A38" s="731" t="s">
        <v>210</v>
      </c>
      <c r="B38" s="774">
        <v>-381</v>
      </c>
      <c r="C38" s="775">
        <v>-21</v>
      </c>
      <c r="D38" s="774"/>
      <c r="E38" s="774">
        <v>-8633</v>
      </c>
      <c r="F38" s="774"/>
      <c r="G38" s="775">
        <v>-8945</v>
      </c>
      <c r="H38" s="774"/>
      <c r="I38" s="261"/>
      <c r="J38" s="256"/>
      <c r="K38" s="261"/>
      <c r="L38" s="256"/>
      <c r="M38" s="261"/>
      <c r="N38" s="616"/>
      <c r="R38" s="774">
        <v>-8632</v>
      </c>
    </row>
    <row r="39" spans="1:18" s="724" customFormat="1" ht="12.75" customHeight="1" x14ac:dyDescent="0.2">
      <c r="A39" s="734" t="s">
        <v>211</v>
      </c>
      <c r="B39" s="638">
        <v>1062</v>
      </c>
      <c r="C39" s="639">
        <v>43</v>
      </c>
      <c r="D39" s="638"/>
      <c r="E39" s="638">
        <v>856</v>
      </c>
      <c r="F39" s="638"/>
      <c r="G39" s="639">
        <v>-4101</v>
      </c>
      <c r="H39" s="638"/>
      <c r="I39" s="626"/>
      <c r="J39" s="304"/>
      <c r="K39" s="626"/>
      <c r="L39" s="304"/>
      <c r="M39" s="626"/>
      <c r="N39" s="627"/>
      <c r="R39" s="638">
        <v>-753</v>
      </c>
    </row>
    <row r="40" spans="1:18" s="356" customFormat="1" ht="12.75" customHeight="1" x14ac:dyDescent="0.2">
      <c r="A40" s="770" t="s">
        <v>212</v>
      </c>
      <c r="B40" s="756">
        <v>681</v>
      </c>
      <c r="C40" s="757">
        <v>22</v>
      </c>
      <c r="D40" s="756"/>
      <c r="E40" s="756">
        <v>-7777</v>
      </c>
      <c r="F40" s="756"/>
      <c r="G40" s="757">
        <v>-13046</v>
      </c>
      <c r="H40" s="756"/>
      <c r="I40" s="260">
        <f>SUM(C38:C39)</f>
        <v>22</v>
      </c>
      <c r="J40" s="256">
        <f>I40-C40</f>
        <v>0</v>
      </c>
      <c r="K40" s="260">
        <f>SUM(E38:E39)</f>
        <v>-7777</v>
      </c>
      <c r="L40" s="256">
        <f>K40-E40</f>
        <v>0</v>
      </c>
      <c r="M40" s="260">
        <f>SUM(G38:G39)</f>
        <v>-13046</v>
      </c>
      <c r="N40" s="631">
        <f>M40-G40</f>
        <v>0</v>
      </c>
      <c r="R40" s="756">
        <v>-9385</v>
      </c>
    </row>
    <row r="41" spans="1:18" s="356" customFormat="1" ht="4.5" customHeight="1" x14ac:dyDescent="0.2">
      <c r="A41" s="762"/>
      <c r="B41" s="776"/>
      <c r="C41" s="777"/>
      <c r="D41" s="756"/>
      <c r="E41" s="756"/>
      <c r="F41" s="756"/>
      <c r="G41" s="757"/>
      <c r="H41" s="756"/>
      <c r="I41" s="261"/>
      <c r="J41" s="256"/>
      <c r="K41" s="261"/>
      <c r="L41" s="256"/>
      <c r="M41" s="261"/>
      <c r="N41" s="616"/>
      <c r="R41" s="776"/>
    </row>
    <row r="42" spans="1:18" s="356" customFormat="1" ht="12.75" customHeight="1" x14ac:dyDescent="0.2">
      <c r="A42" s="778" t="s">
        <v>213</v>
      </c>
      <c r="B42" s="765">
        <v>-1994</v>
      </c>
      <c r="C42" s="766">
        <v>-1711</v>
      </c>
      <c r="D42" s="765"/>
      <c r="E42" s="765">
        <v>-1722</v>
      </c>
      <c r="F42" s="765"/>
      <c r="G42" s="766">
        <v>432</v>
      </c>
      <c r="H42" s="765"/>
      <c r="I42" s="261"/>
      <c r="J42" s="256"/>
      <c r="K42" s="261"/>
      <c r="L42" s="256"/>
      <c r="M42" s="261"/>
      <c r="N42" s="616"/>
      <c r="R42" s="765">
        <v>-1752</v>
      </c>
    </row>
    <row r="43" spans="1:18" s="356" customFormat="1" ht="4.5" customHeight="1" x14ac:dyDescent="0.2">
      <c r="A43" s="760"/>
      <c r="B43" s="756"/>
      <c r="C43" s="757"/>
      <c r="D43" s="756"/>
      <c r="E43" s="756"/>
      <c r="F43" s="756"/>
      <c r="G43" s="757"/>
      <c r="H43" s="756"/>
      <c r="I43" s="261"/>
      <c r="J43" s="256"/>
      <c r="K43" s="261"/>
      <c r="L43" s="256"/>
      <c r="M43" s="261"/>
      <c r="N43" s="616"/>
      <c r="R43" s="756"/>
    </row>
    <row r="44" spans="1:18" s="356" customFormat="1" ht="12.75" customHeight="1" x14ac:dyDescent="0.2">
      <c r="A44" s="760" t="s">
        <v>214</v>
      </c>
      <c r="B44" s="774">
        <v>4138</v>
      </c>
      <c r="C44" s="775">
        <v>-3316</v>
      </c>
      <c r="D44" s="774"/>
      <c r="E44" s="765">
        <v>-5831</v>
      </c>
      <c r="F44" s="765"/>
      <c r="G44" s="766">
        <v>-9519</v>
      </c>
      <c r="H44" s="774"/>
      <c r="I44" s="260">
        <f>SUM(C35,C40,C42)</f>
        <v>-3316</v>
      </c>
      <c r="J44" s="256">
        <f>I44-C44</f>
        <v>0</v>
      </c>
      <c r="K44" s="260">
        <f>SUM(E35,E40,E42)</f>
        <v>-5831</v>
      </c>
      <c r="L44" s="256">
        <f>K44-E44</f>
        <v>0</v>
      </c>
      <c r="M44" s="260">
        <f>SUM(G35,G40,G42)</f>
        <v>-9519</v>
      </c>
      <c r="N44" s="631">
        <f>M44-G44</f>
        <v>0</v>
      </c>
      <c r="R44" s="774">
        <v>6006</v>
      </c>
    </row>
    <row r="45" spans="1:18" s="356" customFormat="1" ht="4.5" customHeight="1" x14ac:dyDescent="0.2">
      <c r="A45" s="760"/>
      <c r="B45" s="765"/>
      <c r="C45" s="766"/>
      <c r="D45" s="765"/>
      <c r="E45" s="765"/>
      <c r="F45" s="765"/>
      <c r="G45" s="766"/>
      <c r="H45" s="765"/>
      <c r="I45" s="261"/>
      <c r="J45" s="256"/>
      <c r="K45" s="261"/>
      <c r="L45" s="256"/>
      <c r="M45" s="261"/>
      <c r="N45" s="616"/>
      <c r="R45" s="765"/>
    </row>
    <row r="46" spans="1:18" s="356" customFormat="1" ht="12.75" customHeight="1" x14ac:dyDescent="0.2">
      <c r="A46" s="779" t="s">
        <v>215</v>
      </c>
      <c r="B46" s="765">
        <v>28707</v>
      </c>
      <c r="C46" s="766">
        <v>38479</v>
      </c>
      <c r="D46" s="765"/>
      <c r="E46" s="765">
        <v>38676</v>
      </c>
      <c r="F46" s="765"/>
      <c r="G46" s="766">
        <v>44682</v>
      </c>
      <c r="H46" s="765"/>
      <c r="I46" s="261"/>
      <c r="J46" s="256"/>
      <c r="K46" s="261"/>
      <c r="L46" s="256"/>
      <c r="M46" s="261"/>
      <c r="N46" s="616"/>
      <c r="R46" s="765">
        <v>38676</v>
      </c>
    </row>
    <row r="47" spans="1:18" s="356" customFormat="1" ht="4.5" customHeight="1" x14ac:dyDescent="0.2">
      <c r="A47" s="780"/>
      <c r="B47" s="676"/>
      <c r="C47" s="718"/>
      <c r="D47" s="684"/>
      <c r="E47" s="676"/>
      <c r="F47" s="676"/>
      <c r="G47" s="718"/>
      <c r="H47" s="684"/>
      <c r="I47" s="261"/>
      <c r="J47" s="256"/>
      <c r="K47" s="261"/>
      <c r="L47" s="256"/>
      <c r="M47" s="261"/>
      <c r="N47" s="616"/>
      <c r="R47" s="684"/>
    </row>
    <row r="48" spans="1:18" s="751" customFormat="1" ht="12.75" thickBot="1" x14ac:dyDescent="0.25">
      <c r="A48" s="781" t="s">
        <v>216</v>
      </c>
      <c r="B48" s="782">
        <v>32845</v>
      </c>
      <c r="C48" s="783">
        <v>35163</v>
      </c>
      <c r="D48" s="782"/>
      <c r="E48" s="782">
        <v>32845</v>
      </c>
      <c r="F48" s="782"/>
      <c r="G48" s="783">
        <v>35163</v>
      </c>
      <c r="H48" s="782"/>
      <c r="I48" s="784">
        <f>SUM(C46,C44)</f>
        <v>35163</v>
      </c>
      <c r="J48" s="785">
        <f>I48-C48</f>
        <v>0</v>
      </c>
      <c r="K48" s="784">
        <f>SUM(E46,E44)</f>
        <v>32845</v>
      </c>
      <c r="L48" s="785">
        <f>K48-E48</f>
        <v>0</v>
      </c>
      <c r="M48" s="784">
        <f>SUM(G46,G44)</f>
        <v>35163</v>
      </c>
      <c r="N48" s="786">
        <f>M48-G48</f>
        <v>0</v>
      </c>
      <c r="R48" s="782">
        <v>44682</v>
      </c>
    </row>
    <row r="49" spans="1:18" s="356" customFormat="1" ht="4.5" customHeight="1" x14ac:dyDescent="0.2">
      <c r="A49" s="676"/>
      <c r="B49" s="684"/>
      <c r="C49" s="684"/>
      <c r="D49" s="684"/>
      <c r="E49" s="684"/>
      <c r="F49" s="684"/>
      <c r="G49" s="684"/>
      <c r="H49" s="684"/>
      <c r="R49" s="684"/>
    </row>
    <row r="50" spans="1:18" s="356" customFormat="1" ht="13.5" customHeight="1" x14ac:dyDescent="0.2">
      <c r="A50" s="787" t="s">
        <v>281</v>
      </c>
      <c r="B50" s="676"/>
      <c r="C50" s="676"/>
      <c r="D50" s="676"/>
      <c r="E50" s="676"/>
      <c r="F50" s="676"/>
      <c r="G50" s="676"/>
      <c r="H50" s="676"/>
      <c r="R50" s="676"/>
    </row>
    <row r="51" spans="1:18" s="9" customFormat="1" ht="11.25" customHeight="1" x14ac:dyDescent="0.2">
      <c r="A51" s="53"/>
      <c r="B51" s="53"/>
      <c r="C51" s="53"/>
      <c r="D51" s="53"/>
      <c r="E51" s="53"/>
      <c r="F51" s="53"/>
      <c r="G51" s="53"/>
      <c r="H51" s="53"/>
      <c r="R51" s="53"/>
    </row>
    <row r="52" spans="1:18" s="9" customFormat="1" ht="11.25" customHeight="1" x14ac:dyDescent="0.2">
      <c r="A52" s="53"/>
      <c r="B52" s="53"/>
      <c r="C52" s="53"/>
      <c r="D52" s="53"/>
      <c r="E52" s="53"/>
      <c r="F52" s="53"/>
      <c r="G52" s="53"/>
      <c r="H52" s="53"/>
      <c r="R52" s="53"/>
    </row>
    <row r="53" spans="1:18" s="9" customFormat="1" ht="11.25" customHeight="1" x14ac:dyDescent="0.2">
      <c r="A53" s="53"/>
      <c r="B53" s="53"/>
      <c r="C53" s="53"/>
      <c r="D53" s="53"/>
      <c r="E53" s="53"/>
      <c r="F53" s="53"/>
      <c r="G53" s="53"/>
      <c r="H53" s="53"/>
      <c r="R53" s="53"/>
    </row>
    <row r="54" spans="1:18" s="9" customFormat="1" ht="11.25" customHeight="1" x14ac:dyDescent="0.2">
      <c r="A54" s="53"/>
      <c r="B54" s="53"/>
      <c r="C54" s="53"/>
      <c r="D54" s="53"/>
      <c r="E54" s="53"/>
      <c r="F54" s="53"/>
      <c r="G54" s="53"/>
      <c r="H54" s="53"/>
      <c r="R54" s="53"/>
    </row>
    <row r="55" spans="1:18" s="9" customFormat="1" ht="11.25" customHeight="1" x14ac:dyDescent="0.2">
      <c r="A55" s="53"/>
      <c r="B55" s="53"/>
      <c r="C55" s="53"/>
      <c r="D55" s="53"/>
      <c r="E55" s="53"/>
      <c r="F55" s="53"/>
      <c r="G55" s="53"/>
      <c r="H55" s="53"/>
      <c r="R55" s="53"/>
    </row>
    <row r="56" spans="1:18" s="9" customFormat="1" ht="11.25" customHeight="1" x14ac:dyDescent="0.2">
      <c r="A56" s="53"/>
      <c r="B56" s="53"/>
      <c r="C56" s="53"/>
      <c r="D56" s="53"/>
      <c r="E56" s="53"/>
      <c r="F56" s="53"/>
      <c r="G56" s="53"/>
      <c r="H56" s="53"/>
      <c r="R56" s="53"/>
    </row>
    <row r="57" spans="1:18" s="9" customFormat="1" ht="11.25" customHeight="1" x14ac:dyDescent="0.2">
      <c r="A57" s="53"/>
      <c r="B57" s="53"/>
      <c r="C57" s="53"/>
      <c r="D57" s="53"/>
      <c r="E57" s="53"/>
      <c r="F57" s="53"/>
      <c r="G57" s="53"/>
      <c r="H57" s="53"/>
      <c r="R57" s="53"/>
    </row>
    <row r="58" spans="1:18" s="9" customFormat="1" ht="11.25" customHeight="1" x14ac:dyDescent="0.2">
      <c r="A58" s="53"/>
      <c r="B58" s="53"/>
      <c r="C58" s="53"/>
      <c r="D58" s="53"/>
      <c r="E58" s="53"/>
      <c r="F58" s="53"/>
      <c r="G58" s="53"/>
      <c r="H58" s="53"/>
      <c r="R58" s="53"/>
    </row>
    <row r="59" spans="1:18" s="9" customFormat="1" ht="11.25" customHeight="1" x14ac:dyDescent="0.2">
      <c r="A59" s="53"/>
      <c r="B59" s="53"/>
      <c r="C59" s="53"/>
      <c r="D59" s="53"/>
      <c r="E59" s="53"/>
      <c r="F59" s="53"/>
      <c r="G59" s="53"/>
      <c r="H59" s="53"/>
      <c r="R59" s="53"/>
    </row>
    <row r="60" spans="1:18" s="9" customFormat="1" ht="11.25" customHeight="1" x14ac:dyDescent="0.2">
      <c r="A60" s="53"/>
      <c r="B60" s="53"/>
      <c r="C60" s="53"/>
      <c r="D60" s="53"/>
      <c r="E60" s="53"/>
      <c r="F60" s="53"/>
      <c r="G60" s="53"/>
      <c r="H60" s="53"/>
      <c r="R60" s="53"/>
    </row>
  </sheetData>
  <mergeCells count="5">
    <mergeCell ref="I4:N4"/>
    <mergeCell ref="I3:N3"/>
    <mergeCell ref="A1:E1"/>
    <mergeCell ref="E3:G3"/>
    <mergeCell ref="B3:C3"/>
  </mergeCells>
  <phoneticPr fontId="4" type="noConversion"/>
  <conditionalFormatting sqref="J7:J48 L7:L48">
    <cfRule type="cellIs" dxfId="1" priority="1" stopIfTrue="1" operator="equal">
      <formula>0</formula>
    </cfRule>
    <cfRule type="cellIs" dxfId="0" priority="2" stopIfTrue="1" operator="notEqual">
      <formula>0</formula>
    </cfRule>
  </conditionalFormatting>
  <pageMargins left="0.55118110236220474" right="0.47244094488188981" top="0.55118110236220474" bottom="0.51181102362204722" header="0" footer="0.27559055118110237"/>
  <pageSetup paperSize="9" scale="80" orientation="portrait" cellComments="asDisplayed" r:id="rId1"/>
  <headerFooter alignWithMargins="0">
    <oddHeader xml:space="preserve">&amp;C&amp;"Arial,Bold"&amp;14
</oddHeader>
    <oddFooter>&amp;L&amp;9&amp;K01+022Ericsson Third Quarter Report 2013&amp;R&amp;K01+022&amp;P</oddFooter>
  </headerFooter>
  <legacyDrawingHF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fitToPage="1"/>
  </sheetPr>
  <dimension ref="A1:AG45"/>
  <sheetViews>
    <sheetView showGridLines="0" view="pageBreakPreview" zoomScaleNormal="100" zoomScaleSheetLayoutView="100" workbookViewId="0">
      <pane xSplit="4" ySplit="4" topLeftCell="E5" activePane="bottomRight" state="frozen"/>
      <selection sqref="A1:XFD1048576"/>
      <selection pane="topRight" sqref="A1:XFD1048576"/>
      <selection pane="bottomLeft" sqref="A1:XFD1048576"/>
      <selection pane="bottomRight" activeCell="K18" sqref="K18"/>
    </sheetView>
  </sheetViews>
  <sheetFormatPr defaultColWidth="8.85546875" defaultRowHeight="11.25" customHeight="1" x14ac:dyDescent="0.2"/>
  <cols>
    <col min="1" max="1" width="63.42578125" style="108" customWidth="1"/>
    <col min="2" max="3" width="9.7109375" style="108" customWidth="1"/>
    <col min="4" max="4" width="2.28515625" style="108" customWidth="1"/>
    <col min="5" max="5" width="9.7109375" style="108" customWidth="1"/>
    <col min="6" max="13" width="4.140625" style="108" customWidth="1"/>
    <col min="14" max="33" width="4.140625" style="2" customWidth="1"/>
    <col min="34" max="34" width="4.140625" style="3" customWidth="1"/>
    <col min="35" max="35" width="80" style="3" customWidth="1"/>
    <col min="36" max="16384" width="8.85546875" style="3"/>
  </cols>
  <sheetData>
    <row r="1" spans="1:33" ht="12.75" customHeight="1" x14ac:dyDescent="0.2">
      <c r="A1" s="121" t="s">
        <v>66</v>
      </c>
      <c r="B1" s="119"/>
      <c r="C1" s="119"/>
      <c r="D1" s="119"/>
      <c r="E1" s="119"/>
    </row>
    <row r="2" spans="1:33" s="301" customFormat="1" ht="4.5" customHeight="1" thickBot="1" x14ac:dyDescent="0.25">
      <c r="A2" s="166"/>
      <c r="B2" s="167"/>
      <c r="C2" s="167"/>
      <c r="D2" s="167"/>
      <c r="E2" s="167"/>
      <c r="F2" s="299"/>
      <c r="G2" s="299"/>
      <c r="H2" s="299"/>
      <c r="I2" s="299"/>
      <c r="J2" s="299"/>
      <c r="K2" s="299"/>
      <c r="L2" s="299"/>
      <c r="M2" s="299"/>
      <c r="N2" s="300"/>
      <c r="O2" s="300"/>
      <c r="P2" s="300"/>
      <c r="Q2" s="300"/>
      <c r="R2" s="300"/>
      <c r="S2" s="300"/>
      <c r="T2" s="300"/>
      <c r="U2" s="300"/>
      <c r="V2" s="300"/>
      <c r="W2" s="300"/>
      <c r="X2" s="300"/>
      <c r="Y2" s="300"/>
      <c r="Z2" s="300"/>
      <c r="AA2" s="300"/>
      <c r="AB2" s="300"/>
      <c r="AC2" s="300"/>
      <c r="AD2" s="300"/>
      <c r="AE2" s="300"/>
      <c r="AF2" s="300"/>
      <c r="AG2" s="300"/>
    </row>
    <row r="3" spans="1:33" s="23" customFormat="1" ht="12.75" customHeight="1" x14ac:dyDescent="0.2">
      <c r="A3" s="419"/>
      <c r="B3" s="422" t="s">
        <v>35</v>
      </c>
      <c r="C3" s="422" t="s">
        <v>35</v>
      </c>
      <c r="D3" s="422"/>
      <c r="E3" s="422" t="s">
        <v>141</v>
      </c>
      <c r="F3" s="32"/>
      <c r="G3" s="32"/>
      <c r="H3" s="32"/>
      <c r="I3" s="32"/>
      <c r="J3" s="32"/>
      <c r="K3" s="32"/>
      <c r="L3" s="32"/>
      <c r="M3" s="32"/>
      <c r="N3" s="4"/>
      <c r="O3" s="4"/>
      <c r="P3" s="4"/>
      <c r="Q3" s="4"/>
      <c r="R3" s="4"/>
      <c r="S3" s="4"/>
      <c r="T3" s="4"/>
      <c r="U3" s="4"/>
      <c r="V3" s="4"/>
      <c r="W3" s="4"/>
      <c r="X3" s="4"/>
      <c r="Y3" s="4"/>
      <c r="Z3" s="4"/>
      <c r="AA3" s="4"/>
      <c r="AB3" s="4"/>
      <c r="AC3" s="4"/>
      <c r="AD3" s="4"/>
      <c r="AE3" s="4"/>
      <c r="AF3" s="4"/>
      <c r="AG3" s="4"/>
    </row>
    <row r="4" spans="1:33" s="279" customFormat="1" ht="12.75" customHeight="1" x14ac:dyDescent="0.2">
      <c r="A4" s="398" t="s">
        <v>163</v>
      </c>
      <c r="B4" s="417">
        <v>2012</v>
      </c>
      <c r="C4" s="417">
        <v>2013</v>
      </c>
      <c r="D4" s="417"/>
      <c r="E4" s="417">
        <v>2012</v>
      </c>
      <c r="F4" s="76"/>
      <c r="G4" s="76"/>
      <c r="H4" s="76"/>
      <c r="I4" s="76"/>
      <c r="J4" s="76"/>
      <c r="K4" s="76"/>
      <c r="L4" s="76"/>
      <c r="M4" s="76"/>
      <c r="N4" s="278"/>
      <c r="O4" s="278"/>
      <c r="P4" s="278"/>
      <c r="Q4" s="278"/>
      <c r="R4" s="278"/>
      <c r="S4" s="278"/>
      <c r="T4" s="278"/>
      <c r="U4" s="278"/>
      <c r="V4" s="278"/>
      <c r="W4" s="278"/>
      <c r="X4" s="278"/>
      <c r="Y4" s="278"/>
      <c r="Z4" s="278"/>
      <c r="AA4" s="278"/>
      <c r="AB4" s="278"/>
      <c r="AC4" s="278"/>
      <c r="AD4" s="278"/>
      <c r="AE4" s="278"/>
      <c r="AF4" s="278"/>
      <c r="AG4" s="278"/>
    </row>
    <row r="5" spans="1:33" ht="4.5" customHeight="1" x14ac:dyDescent="0.2">
      <c r="A5" s="122"/>
      <c r="B5" s="123"/>
      <c r="C5" s="423"/>
      <c r="D5" s="123"/>
      <c r="E5" s="123"/>
    </row>
    <row r="6" spans="1:33" s="257" customFormat="1" ht="12.75" customHeight="1" x14ac:dyDescent="0.2">
      <c r="A6" s="251" t="s">
        <v>224</v>
      </c>
      <c r="B6" s="252">
        <v>145270</v>
      </c>
      <c r="C6" s="424">
        <v>138483</v>
      </c>
      <c r="D6" s="252"/>
      <c r="E6" s="252">
        <v>145270</v>
      </c>
      <c r="F6" s="253"/>
      <c r="G6" s="253"/>
      <c r="H6" s="253"/>
      <c r="I6" s="253"/>
      <c r="J6" s="253"/>
      <c r="K6" s="253"/>
      <c r="L6" s="253"/>
      <c r="M6" s="253"/>
      <c r="N6" s="255"/>
      <c r="O6" s="255"/>
      <c r="P6" s="255"/>
      <c r="Q6" s="255"/>
      <c r="R6" s="255"/>
      <c r="S6" s="255"/>
      <c r="T6" s="255"/>
      <c r="U6" s="255"/>
      <c r="V6" s="255"/>
      <c r="W6" s="255"/>
      <c r="X6" s="255"/>
      <c r="Y6" s="255"/>
      <c r="Z6" s="255"/>
      <c r="AA6" s="255"/>
      <c r="AB6" s="255"/>
      <c r="AC6" s="255"/>
      <c r="AD6" s="255"/>
      <c r="AE6" s="255"/>
      <c r="AF6" s="255"/>
      <c r="AG6" s="255"/>
    </row>
    <row r="7" spans="1:33" s="257" customFormat="1" ht="12.75" customHeight="1" x14ac:dyDescent="0.2">
      <c r="A7" s="258" t="s">
        <v>98</v>
      </c>
      <c r="B7" s="259">
        <v>7900</v>
      </c>
      <c r="C7" s="425">
        <v>4118</v>
      </c>
      <c r="D7" s="259"/>
      <c r="E7" s="259">
        <v>1830</v>
      </c>
      <c r="F7" s="253"/>
      <c r="G7" s="253"/>
      <c r="H7" s="253"/>
      <c r="I7" s="253"/>
      <c r="J7" s="253"/>
      <c r="K7" s="253"/>
      <c r="L7" s="253"/>
      <c r="M7" s="253"/>
      <c r="N7" s="255"/>
      <c r="O7" s="255"/>
      <c r="P7" s="255"/>
      <c r="Q7" s="255"/>
      <c r="R7" s="255"/>
      <c r="S7" s="255"/>
      <c r="T7" s="255"/>
      <c r="U7" s="255"/>
      <c r="V7" s="255"/>
      <c r="W7" s="255"/>
      <c r="X7" s="255"/>
      <c r="Y7" s="255"/>
      <c r="Z7" s="255"/>
      <c r="AA7" s="255"/>
      <c r="AB7" s="255"/>
      <c r="AC7" s="255"/>
      <c r="AD7" s="255"/>
      <c r="AE7" s="255"/>
      <c r="AF7" s="255"/>
      <c r="AG7" s="255"/>
    </row>
    <row r="8" spans="1:33" s="257" customFormat="1" ht="12.75" customHeight="1" x14ac:dyDescent="0.2">
      <c r="A8" s="258" t="s">
        <v>275</v>
      </c>
      <c r="B8" s="370">
        <v>159</v>
      </c>
      <c r="C8" s="472">
        <v>63</v>
      </c>
      <c r="D8" s="370"/>
      <c r="E8" s="259">
        <v>-93</v>
      </c>
      <c r="F8" s="253"/>
      <c r="G8" s="253"/>
      <c r="H8" s="253"/>
      <c r="I8" s="253"/>
      <c r="J8" s="253"/>
      <c r="K8" s="253"/>
      <c r="L8" s="253"/>
      <c r="M8" s="253"/>
      <c r="N8" s="255"/>
      <c r="O8" s="255"/>
      <c r="P8" s="255"/>
      <c r="Q8" s="255"/>
      <c r="R8" s="255"/>
      <c r="S8" s="255"/>
      <c r="T8" s="255"/>
      <c r="U8" s="255"/>
      <c r="V8" s="255"/>
      <c r="W8" s="255"/>
      <c r="X8" s="255"/>
      <c r="Y8" s="255"/>
      <c r="Z8" s="255"/>
      <c r="AA8" s="255"/>
      <c r="AB8" s="255"/>
      <c r="AC8" s="255"/>
      <c r="AD8" s="255"/>
      <c r="AE8" s="255"/>
      <c r="AF8" s="255"/>
      <c r="AG8" s="255"/>
    </row>
    <row r="9" spans="1:33" s="257" customFormat="1" ht="12.75" customHeight="1" x14ac:dyDescent="0.2">
      <c r="A9" s="258" t="s">
        <v>6</v>
      </c>
      <c r="B9" s="259">
        <v>-109</v>
      </c>
      <c r="C9" s="425" t="s">
        <v>156</v>
      </c>
      <c r="D9" s="259"/>
      <c r="E9" s="259">
        <v>159</v>
      </c>
      <c r="F9" s="253"/>
      <c r="G9" s="253"/>
      <c r="H9" s="253"/>
      <c r="I9" s="253"/>
      <c r="J9" s="253"/>
      <c r="K9" s="253"/>
      <c r="L9" s="253"/>
      <c r="M9" s="253"/>
      <c r="N9" s="255"/>
      <c r="O9" s="255"/>
      <c r="P9" s="255"/>
      <c r="Q9" s="255"/>
      <c r="R9" s="255"/>
      <c r="S9" s="255"/>
      <c r="T9" s="255"/>
      <c r="U9" s="255"/>
      <c r="V9" s="255"/>
      <c r="W9" s="255"/>
      <c r="X9" s="255"/>
      <c r="Y9" s="255"/>
      <c r="Z9" s="255"/>
      <c r="AA9" s="255"/>
      <c r="AB9" s="255"/>
      <c r="AC9" s="255"/>
      <c r="AD9" s="255"/>
      <c r="AE9" s="255"/>
      <c r="AF9" s="255"/>
      <c r="AG9" s="255"/>
    </row>
    <row r="10" spans="1:33" s="257" customFormat="1" ht="12.75" customHeight="1" x14ac:dyDescent="0.2">
      <c r="A10" s="258" t="s">
        <v>274</v>
      </c>
      <c r="B10" s="259">
        <v>333</v>
      </c>
      <c r="C10" s="425">
        <v>297</v>
      </c>
      <c r="D10" s="259"/>
      <c r="E10" s="259">
        <v>405</v>
      </c>
      <c r="F10" s="253"/>
      <c r="G10" s="253"/>
      <c r="H10" s="253"/>
      <c r="I10" s="253"/>
      <c r="J10" s="253"/>
      <c r="K10" s="253"/>
      <c r="L10" s="253"/>
      <c r="M10" s="253"/>
      <c r="N10" s="255"/>
      <c r="O10" s="255"/>
      <c r="P10" s="255"/>
      <c r="Q10" s="255"/>
      <c r="R10" s="255"/>
      <c r="S10" s="255"/>
      <c r="T10" s="255"/>
      <c r="U10" s="255"/>
      <c r="V10" s="255"/>
      <c r="W10" s="255"/>
      <c r="X10" s="255"/>
      <c r="Y10" s="255"/>
      <c r="Z10" s="255"/>
      <c r="AA10" s="255"/>
      <c r="AB10" s="255"/>
      <c r="AC10" s="255"/>
      <c r="AD10" s="255"/>
      <c r="AE10" s="255"/>
      <c r="AF10" s="255"/>
      <c r="AG10" s="255"/>
    </row>
    <row r="11" spans="1:33" s="257" customFormat="1" ht="12.75" customHeight="1" x14ac:dyDescent="0.2">
      <c r="A11" s="258" t="s">
        <v>210</v>
      </c>
      <c r="B11" s="259">
        <v>-8633</v>
      </c>
      <c r="C11" s="425">
        <v>-8945</v>
      </c>
      <c r="D11" s="259"/>
      <c r="E11" s="259">
        <v>-8632</v>
      </c>
      <c r="F11" s="253"/>
      <c r="G11" s="253"/>
      <c r="H11" s="253"/>
      <c r="I11" s="253"/>
      <c r="J11" s="253"/>
      <c r="K11" s="253"/>
      <c r="L11" s="253"/>
      <c r="M11" s="253"/>
      <c r="N11" s="255"/>
      <c r="O11" s="255"/>
      <c r="P11" s="255"/>
      <c r="Q11" s="255"/>
      <c r="R11" s="255"/>
      <c r="S11" s="255"/>
      <c r="T11" s="255"/>
      <c r="U11" s="255"/>
      <c r="V11" s="255"/>
      <c r="W11" s="255"/>
      <c r="X11" s="255"/>
      <c r="Y11" s="255"/>
      <c r="Z11" s="255"/>
      <c r="AA11" s="255"/>
      <c r="AB11" s="255"/>
      <c r="AC11" s="255"/>
      <c r="AD11" s="255"/>
      <c r="AE11" s="255"/>
      <c r="AF11" s="255"/>
      <c r="AG11" s="255"/>
    </row>
    <row r="12" spans="1:33" s="306" customFormat="1" ht="12.75" customHeight="1" x14ac:dyDescent="0.2">
      <c r="A12" s="262" t="s">
        <v>56</v>
      </c>
      <c r="B12" s="263">
        <v>-377</v>
      </c>
      <c r="C12" s="426">
        <v>-66</v>
      </c>
      <c r="D12" s="263"/>
      <c r="E12" s="263">
        <v>-456</v>
      </c>
      <c r="F12" s="302"/>
      <c r="G12" s="302"/>
      <c r="H12" s="302"/>
      <c r="I12" s="302"/>
      <c r="J12" s="302"/>
      <c r="K12" s="302"/>
      <c r="L12" s="302"/>
      <c r="M12" s="302"/>
      <c r="N12" s="305"/>
      <c r="O12" s="305"/>
      <c r="P12" s="305"/>
      <c r="Q12" s="305"/>
      <c r="R12" s="305"/>
      <c r="S12" s="305"/>
      <c r="T12" s="305"/>
      <c r="U12" s="305"/>
      <c r="V12" s="305"/>
      <c r="W12" s="305"/>
      <c r="X12" s="305"/>
      <c r="Y12" s="305"/>
      <c r="Z12" s="305"/>
      <c r="AA12" s="305"/>
      <c r="AB12" s="305"/>
      <c r="AC12" s="305"/>
      <c r="AD12" s="305"/>
      <c r="AE12" s="305"/>
      <c r="AF12" s="305"/>
      <c r="AG12" s="305"/>
    </row>
    <row r="13" spans="1:33" s="791" customFormat="1" ht="12.75" customHeight="1" thickBot="1" x14ac:dyDescent="0.25">
      <c r="A13" s="788" t="s">
        <v>229</v>
      </c>
      <c r="B13" s="324">
        <v>144543</v>
      </c>
      <c r="C13" s="450">
        <v>133950</v>
      </c>
      <c r="D13" s="324"/>
      <c r="E13" s="789">
        <v>138483</v>
      </c>
      <c r="F13" s="790"/>
      <c r="G13" s="790"/>
      <c r="H13" s="790"/>
      <c r="I13" s="790"/>
      <c r="J13" s="790"/>
      <c r="K13" s="790"/>
      <c r="L13" s="790"/>
      <c r="M13" s="790"/>
    </row>
    <row r="14" spans="1:33" ht="11.25" customHeight="1" x14ac:dyDescent="0.2">
      <c r="A14" s="109"/>
      <c r="B14" s="110"/>
      <c r="C14" s="110"/>
      <c r="D14" s="110"/>
      <c r="E14" s="110"/>
      <c r="F14" s="30"/>
      <c r="G14" s="30"/>
      <c r="H14" s="30"/>
      <c r="I14" s="30"/>
      <c r="J14" s="30"/>
      <c r="K14" s="30"/>
      <c r="L14" s="30"/>
      <c r="M14" s="30"/>
    </row>
    <row r="15" spans="1:33" ht="11.25" customHeight="1" x14ac:dyDescent="0.2">
      <c r="A15" s="30"/>
      <c r="B15" s="30"/>
      <c r="C15" s="30"/>
      <c r="D15" s="30"/>
      <c r="E15" s="30"/>
      <c r="F15" s="30"/>
      <c r="G15" s="30"/>
      <c r="H15" s="30"/>
      <c r="I15" s="30"/>
      <c r="J15" s="30"/>
      <c r="K15" s="30"/>
      <c r="L15" s="30"/>
      <c r="M15" s="30"/>
    </row>
    <row r="16" spans="1:33" ht="11.25" customHeight="1" x14ac:dyDescent="0.2">
      <c r="A16" s="30"/>
      <c r="B16" s="30"/>
      <c r="C16" s="30"/>
      <c r="D16" s="30"/>
      <c r="E16" s="30"/>
      <c r="F16" s="30"/>
      <c r="G16" s="30"/>
      <c r="H16" s="30"/>
      <c r="I16" s="30"/>
      <c r="J16" s="30"/>
      <c r="K16" s="30"/>
      <c r="L16" s="30"/>
      <c r="M16" s="30"/>
    </row>
    <row r="17" spans="1:13" ht="11.25" customHeight="1" x14ac:dyDescent="0.2">
      <c r="A17" s="30"/>
      <c r="B17" s="30"/>
      <c r="C17" s="30"/>
      <c r="D17" s="30"/>
      <c r="E17" s="30"/>
      <c r="F17" s="30"/>
      <c r="G17" s="30"/>
      <c r="H17" s="30"/>
      <c r="I17" s="30"/>
      <c r="J17" s="30"/>
      <c r="K17" s="30"/>
      <c r="L17" s="30"/>
      <c r="M17" s="30"/>
    </row>
    <row r="18" spans="1:13" ht="11.25" customHeight="1" x14ac:dyDescent="0.2">
      <c r="A18" s="30"/>
      <c r="B18" s="30"/>
      <c r="C18" s="30"/>
      <c r="D18" s="30"/>
      <c r="E18" s="30"/>
      <c r="F18" s="30"/>
      <c r="G18" s="30"/>
      <c r="H18" s="30"/>
      <c r="I18" s="30"/>
      <c r="J18" s="30"/>
      <c r="K18" s="30"/>
      <c r="L18" s="30"/>
      <c r="M18" s="30"/>
    </row>
    <row r="19" spans="1:13" ht="11.25" customHeight="1" x14ac:dyDescent="0.2">
      <c r="A19" s="30"/>
      <c r="B19" s="30"/>
      <c r="C19" s="30"/>
      <c r="D19" s="30"/>
      <c r="E19" s="30"/>
      <c r="F19" s="30"/>
      <c r="G19" s="30"/>
      <c r="H19" s="30"/>
      <c r="I19" s="30"/>
      <c r="J19" s="30"/>
      <c r="K19" s="30"/>
      <c r="L19" s="30"/>
      <c r="M19" s="30"/>
    </row>
    <row r="20" spans="1:13" ht="11.25" customHeight="1" x14ac:dyDescent="0.2">
      <c r="A20" s="30"/>
      <c r="B20" s="30"/>
      <c r="C20" s="30"/>
      <c r="D20" s="30"/>
      <c r="E20" s="30"/>
      <c r="F20" s="30"/>
      <c r="G20" s="30"/>
      <c r="H20" s="30"/>
      <c r="I20" s="30"/>
      <c r="J20" s="30"/>
      <c r="K20" s="30"/>
      <c r="L20" s="30"/>
      <c r="M20" s="30"/>
    </row>
    <row r="21" spans="1:13" ht="11.25" customHeight="1" x14ac:dyDescent="0.2">
      <c r="A21" s="30"/>
      <c r="B21" s="30"/>
      <c r="C21" s="30"/>
      <c r="D21" s="30"/>
      <c r="E21" s="30"/>
      <c r="F21" s="30"/>
      <c r="G21" s="30"/>
      <c r="H21" s="30"/>
      <c r="I21" s="30"/>
      <c r="J21" s="30"/>
      <c r="K21" s="30"/>
      <c r="L21" s="30"/>
      <c r="M21" s="30"/>
    </row>
    <row r="22" spans="1:13" ht="11.25" customHeight="1" x14ac:dyDescent="0.2">
      <c r="A22" s="30"/>
      <c r="B22" s="30"/>
      <c r="C22" s="30"/>
      <c r="D22" s="30"/>
      <c r="E22" s="30"/>
      <c r="F22" s="30"/>
      <c r="G22" s="30"/>
      <c r="H22" s="30"/>
      <c r="I22" s="30"/>
      <c r="J22" s="30"/>
      <c r="K22" s="30"/>
      <c r="L22" s="30"/>
      <c r="M22" s="30"/>
    </row>
    <row r="23" spans="1:13" ht="12.75" customHeight="1" x14ac:dyDescent="0.2">
      <c r="A23" s="30"/>
      <c r="B23" s="30"/>
      <c r="C23" s="30"/>
      <c r="D23" s="30"/>
      <c r="E23" s="30"/>
      <c r="F23" s="30"/>
      <c r="G23" s="30"/>
      <c r="H23" s="30"/>
      <c r="I23" s="30"/>
      <c r="J23" s="30"/>
      <c r="K23" s="30"/>
      <c r="L23" s="30"/>
      <c r="M23" s="30"/>
    </row>
    <row r="24" spans="1:13" ht="11.25" customHeight="1" x14ac:dyDescent="0.2">
      <c r="A24" s="30"/>
      <c r="B24" s="30"/>
      <c r="C24" s="30"/>
      <c r="D24" s="30"/>
      <c r="E24" s="30"/>
      <c r="F24" s="30"/>
      <c r="G24" s="30"/>
      <c r="H24" s="30"/>
      <c r="I24" s="30"/>
      <c r="J24" s="30"/>
      <c r="K24" s="30"/>
      <c r="L24" s="30"/>
      <c r="M24" s="30"/>
    </row>
    <row r="25" spans="1:13" ht="11.25" customHeight="1" x14ac:dyDescent="0.2">
      <c r="A25" s="30"/>
      <c r="B25" s="30"/>
      <c r="C25" s="30"/>
      <c r="D25" s="30"/>
      <c r="E25" s="30"/>
      <c r="F25" s="30"/>
      <c r="G25" s="30"/>
      <c r="H25" s="30"/>
      <c r="I25" s="30"/>
      <c r="J25" s="30"/>
      <c r="K25" s="30"/>
      <c r="L25" s="30"/>
      <c r="M25" s="30"/>
    </row>
    <row r="26" spans="1:13" ht="11.25" customHeight="1" x14ac:dyDescent="0.2">
      <c r="A26" s="30"/>
      <c r="B26" s="30"/>
      <c r="C26" s="30"/>
      <c r="D26" s="30"/>
      <c r="E26" s="30"/>
      <c r="F26" s="30"/>
      <c r="G26" s="30"/>
      <c r="H26" s="30"/>
      <c r="I26" s="30"/>
      <c r="J26" s="30"/>
      <c r="K26" s="30"/>
      <c r="L26" s="30"/>
      <c r="M26" s="30"/>
    </row>
    <row r="27" spans="1:13" ht="11.25" customHeight="1" x14ac:dyDescent="0.2">
      <c r="A27" s="30"/>
      <c r="B27" s="30"/>
      <c r="C27" s="30"/>
      <c r="D27" s="30"/>
      <c r="E27" s="30"/>
      <c r="F27" s="30"/>
      <c r="G27" s="30"/>
      <c r="H27" s="30"/>
      <c r="I27" s="30"/>
      <c r="J27" s="30"/>
      <c r="K27" s="30"/>
      <c r="L27" s="30"/>
      <c r="M27" s="30"/>
    </row>
    <row r="28" spans="1:13" ht="11.25" customHeight="1" x14ac:dyDescent="0.2">
      <c r="A28" s="30"/>
      <c r="B28" s="30"/>
      <c r="C28" s="30"/>
      <c r="D28" s="30"/>
      <c r="E28" s="30"/>
      <c r="F28" s="30"/>
      <c r="G28" s="30"/>
      <c r="H28" s="30"/>
      <c r="I28" s="30"/>
      <c r="J28" s="30"/>
      <c r="K28" s="30"/>
      <c r="L28" s="30"/>
      <c r="M28" s="30"/>
    </row>
    <row r="29" spans="1:13" ht="11.25" customHeight="1" x14ac:dyDescent="0.2">
      <c r="A29" s="30"/>
      <c r="B29" s="30"/>
      <c r="C29" s="30"/>
      <c r="D29" s="30"/>
      <c r="E29" s="30"/>
      <c r="F29" s="30"/>
      <c r="G29" s="30"/>
      <c r="H29" s="30"/>
      <c r="I29" s="30"/>
      <c r="J29" s="30"/>
      <c r="K29" s="30"/>
      <c r="L29" s="30"/>
      <c r="M29" s="30"/>
    </row>
    <row r="30" spans="1:13" ht="11.25" customHeight="1" x14ac:dyDescent="0.2">
      <c r="A30" s="30"/>
      <c r="B30" s="30"/>
      <c r="C30" s="30"/>
      <c r="D30" s="30"/>
      <c r="E30" s="30"/>
      <c r="F30" s="30"/>
      <c r="G30" s="30"/>
      <c r="H30" s="30"/>
      <c r="I30" s="30"/>
      <c r="J30" s="30"/>
      <c r="K30" s="30"/>
      <c r="L30" s="30"/>
      <c r="M30" s="30"/>
    </row>
    <row r="33" spans="1:33" ht="11.25" customHeight="1" x14ac:dyDescent="0.2">
      <c r="AG33" s="3"/>
    </row>
    <row r="34" spans="1:33" ht="12.75" customHeight="1" x14ac:dyDescent="0.2"/>
    <row r="40" spans="1:33" ht="11.25" customHeight="1" x14ac:dyDescent="0.2">
      <c r="A40" s="30"/>
    </row>
    <row r="41" spans="1:33" ht="11.25" customHeight="1" x14ac:dyDescent="0.2">
      <c r="B41" s="241"/>
      <c r="C41" s="241"/>
      <c r="D41" s="241"/>
    </row>
    <row r="42" spans="1:33" ht="11.25" customHeight="1" x14ac:dyDescent="0.2">
      <c r="B42" s="241"/>
      <c r="C42" s="241"/>
      <c r="D42" s="241"/>
    </row>
    <row r="45" spans="1:33" ht="12.75" customHeight="1" x14ac:dyDescent="0.2"/>
  </sheetData>
  <phoneticPr fontId="4" type="noConversion"/>
  <pageMargins left="0.55118110236220474" right="0.47244094488188981" top="0.55118110236220474" bottom="0.51181102362204722" header="0" footer="0.27559055118110237"/>
  <pageSetup paperSize="9" scale="97" orientation="portrait" cellComments="asDisplayed" r:id="rId1"/>
  <headerFooter alignWithMargins="0">
    <oddHeader xml:space="preserve">&amp;C&amp;"Arial,Bold"&amp;14
</oddHeader>
    <oddFooter>&amp;L&amp;9&amp;K01+022Ericsson Third Quarter Report 2013&amp;R&amp;K01+022&amp;P</oddFooter>
  </headerFooter>
  <legacyDrawingHF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pageSetUpPr fitToPage="1"/>
  </sheetPr>
  <dimension ref="A1:N47"/>
  <sheetViews>
    <sheetView showGridLines="0" view="pageBreakPreview" zoomScaleSheetLayoutView="100" workbookViewId="0">
      <pane xSplit="7" ySplit="4" topLeftCell="H5" activePane="bottomRight" state="frozen"/>
      <selection sqref="A1:XFD1048576"/>
      <selection pane="topRight" sqref="A1:XFD1048576"/>
      <selection pane="bottomLeft" sqref="A1:XFD1048576"/>
      <selection pane="bottomRight" activeCell="O15" sqref="O15"/>
    </sheetView>
  </sheetViews>
  <sheetFormatPr defaultColWidth="8.85546875" defaultRowHeight="11.25" customHeight="1" x14ac:dyDescent="0.2"/>
  <cols>
    <col min="1" max="1" width="42.28515625" style="131" customWidth="1"/>
    <col min="2" max="2" width="9.7109375" style="131" customWidth="1"/>
    <col min="3" max="3" width="1.28515625" style="131" customWidth="1"/>
    <col min="4" max="6" width="9.7109375" style="131" customWidth="1"/>
    <col min="7" max="7" width="2.28515625" style="131" customWidth="1"/>
    <col min="8" max="10" width="9.7109375" style="131" customWidth="1"/>
    <col min="11" max="11" width="5.42578125" style="131" customWidth="1"/>
    <col min="12" max="14" width="4.85546875" style="131" customWidth="1"/>
    <col min="15" max="19" width="4.85546875" style="6" customWidth="1"/>
    <col min="20" max="16384" width="8.85546875" style="6"/>
  </cols>
  <sheetData>
    <row r="1" spans="1:14" ht="12.75" customHeight="1" x14ac:dyDescent="0.2">
      <c r="A1" s="1241" t="s">
        <v>67</v>
      </c>
      <c r="B1" s="1241"/>
      <c r="C1" s="1241"/>
      <c r="D1" s="1241"/>
      <c r="E1" s="1242"/>
      <c r="F1" s="1242"/>
      <c r="G1" s="1242"/>
      <c r="H1" s="1242"/>
      <c r="I1" s="1242"/>
      <c r="J1" s="1242"/>
    </row>
    <row r="2" spans="1:14" s="286" customFormat="1" ht="4.5" customHeight="1" thickBot="1" x14ac:dyDescent="0.25">
      <c r="A2" s="165"/>
      <c r="B2" s="165"/>
      <c r="C2" s="165"/>
      <c r="D2" s="165"/>
      <c r="E2" s="130"/>
      <c r="F2" s="130"/>
      <c r="G2" s="130"/>
      <c r="H2" s="165"/>
      <c r="I2" s="165"/>
      <c r="J2" s="130"/>
      <c r="K2" s="176"/>
      <c r="L2" s="176"/>
      <c r="M2" s="176"/>
      <c r="N2" s="176"/>
    </row>
    <row r="3" spans="1:14" s="11" customFormat="1" ht="12.75" customHeight="1" x14ac:dyDescent="0.2">
      <c r="A3" s="394"/>
      <c r="B3" s="1243">
        <v>2012</v>
      </c>
      <c r="C3" s="1243"/>
      <c r="D3" s="1243"/>
      <c r="E3" s="1243"/>
      <c r="F3" s="1243"/>
      <c r="G3" s="427"/>
      <c r="H3" s="1243">
        <v>2013</v>
      </c>
      <c r="I3" s="1243"/>
      <c r="J3" s="1243"/>
      <c r="K3" s="134"/>
      <c r="L3" s="134"/>
      <c r="M3" s="134"/>
      <c r="N3" s="134"/>
    </row>
    <row r="4" spans="1:14" s="267" customFormat="1" ht="12.75" customHeight="1" x14ac:dyDescent="0.2">
      <c r="A4" s="428" t="s">
        <v>135</v>
      </c>
      <c r="B4" s="429" t="s">
        <v>160</v>
      </c>
      <c r="C4" s="429"/>
      <c r="D4" s="429" t="s">
        <v>159</v>
      </c>
      <c r="E4" s="430" t="s">
        <v>158</v>
      </c>
      <c r="F4" s="417" t="s">
        <v>157</v>
      </c>
      <c r="G4" s="431"/>
      <c r="H4" s="429" t="s">
        <v>160</v>
      </c>
      <c r="I4" s="429" t="s">
        <v>159</v>
      </c>
      <c r="J4" s="430" t="s">
        <v>158</v>
      </c>
      <c r="K4" s="264"/>
      <c r="L4" s="264"/>
      <c r="M4" s="264"/>
      <c r="N4" s="264"/>
    </row>
    <row r="5" spans="1:14" ht="4.5" customHeight="1" x14ac:dyDescent="0.2">
      <c r="A5" s="132"/>
      <c r="B5" s="132"/>
      <c r="C5" s="132"/>
      <c r="D5" s="132"/>
      <c r="E5" s="133"/>
      <c r="F5" s="133"/>
      <c r="G5" s="133"/>
      <c r="H5" s="132"/>
      <c r="I5" s="132"/>
      <c r="J5" s="1194"/>
    </row>
    <row r="6" spans="1:14" s="356" customFormat="1" ht="12.75" customHeight="1" x14ac:dyDescent="0.2">
      <c r="A6" s="792" t="s">
        <v>165</v>
      </c>
      <c r="B6" s="793">
        <v>50974</v>
      </c>
      <c r="C6" s="793"/>
      <c r="D6" s="793">
        <v>55319</v>
      </c>
      <c r="E6" s="794">
        <v>54550</v>
      </c>
      <c r="F6" s="793">
        <v>66936</v>
      </c>
      <c r="G6" s="359"/>
      <c r="H6" s="793">
        <v>52032</v>
      </c>
      <c r="I6" s="793">
        <v>55331</v>
      </c>
      <c r="J6" s="1195">
        <v>52981</v>
      </c>
      <c r="K6" s="359"/>
      <c r="L6" s="359"/>
      <c r="M6" s="359"/>
      <c r="N6" s="359"/>
    </row>
    <row r="7" spans="1:14" s="724" customFormat="1" ht="12.75" customHeight="1" x14ac:dyDescent="0.2">
      <c r="A7" s="796" t="s">
        <v>166</v>
      </c>
      <c r="B7" s="797">
        <v>-33985</v>
      </c>
      <c r="C7" s="797"/>
      <c r="D7" s="797">
        <v>-37611</v>
      </c>
      <c r="E7" s="798">
        <v>-37970</v>
      </c>
      <c r="F7" s="797">
        <v>-46133</v>
      </c>
      <c r="G7" s="799"/>
      <c r="H7" s="797">
        <v>-35394</v>
      </c>
      <c r="I7" s="797">
        <v>-37412</v>
      </c>
      <c r="J7" s="1196">
        <v>-36028</v>
      </c>
      <c r="K7" s="799"/>
      <c r="L7" s="799"/>
      <c r="M7" s="799"/>
      <c r="N7" s="799"/>
    </row>
    <row r="8" spans="1:14" s="356" customFormat="1" ht="12.75" customHeight="1" x14ac:dyDescent="0.2">
      <c r="A8" s="801" t="s">
        <v>167</v>
      </c>
      <c r="B8" s="793">
        <v>16989</v>
      </c>
      <c r="C8" s="793"/>
      <c r="D8" s="793">
        <v>17708</v>
      </c>
      <c r="E8" s="802">
        <v>16580</v>
      </c>
      <c r="F8" s="793">
        <v>20803</v>
      </c>
      <c r="G8" s="359"/>
      <c r="H8" s="793">
        <v>16638</v>
      </c>
      <c r="I8" s="793">
        <v>17919</v>
      </c>
      <c r="J8" s="810">
        <v>16953</v>
      </c>
      <c r="K8" s="359"/>
      <c r="L8" s="359"/>
      <c r="M8" s="359"/>
      <c r="N8" s="359"/>
    </row>
    <row r="9" spans="1:14" s="356" customFormat="1" ht="12.75" customHeight="1" x14ac:dyDescent="0.2">
      <c r="A9" s="803" t="s">
        <v>119</v>
      </c>
      <c r="B9" s="804">
        <v>0.33300000000000002</v>
      </c>
      <c r="C9" s="804"/>
      <c r="D9" s="804">
        <v>0.32</v>
      </c>
      <c r="E9" s="805">
        <v>0.30394133822181485</v>
      </c>
      <c r="F9" s="804">
        <v>0.31078941078044697</v>
      </c>
      <c r="G9" s="359"/>
      <c r="H9" s="804">
        <v>0.31976476014760147</v>
      </c>
      <c r="I9" s="804">
        <v>0.32385100576530335</v>
      </c>
      <c r="J9" s="813">
        <v>0.31998263528434723</v>
      </c>
      <c r="K9" s="359"/>
      <c r="L9" s="359"/>
      <c r="M9" s="359"/>
      <c r="N9" s="359"/>
    </row>
    <row r="10" spans="1:14" s="356" customFormat="1" ht="4.5" customHeight="1" x14ac:dyDescent="0.2">
      <c r="A10" s="803"/>
      <c r="B10" s="793"/>
      <c r="C10" s="793"/>
      <c r="D10" s="793"/>
      <c r="E10" s="802"/>
      <c r="F10" s="793"/>
      <c r="G10" s="359"/>
      <c r="H10" s="793"/>
      <c r="I10" s="793"/>
      <c r="J10" s="810"/>
      <c r="K10" s="359"/>
      <c r="L10" s="359"/>
      <c r="M10" s="359"/>
      <c r="N10" s="359"/>
    </row>
    <row r="11" spans="1:14" s="356" customFormat="1" ht="12.75" customHeight="1" x14ac:dyDescent="0.2">
      <c r="A11" s="803" t="s">
        <v>168</v>
      </c>
      <c r="B11" s="370">
        <v>-8016</v>
      </c>
      <c r="C11" s="370"/>
      <c r="D11" s="370">
        <v>-8097</v>
      </c>
      <c r="E11" s="370">
        <v>-7473</v>
      </c>
      <c r="F11" s="370">
        <v>-9247</v>
      </c>
      <c r="G11" s="359"/>
      <c r="H11" s="370">
        <v>-7877</v>
      </c>
      <c r="I11" s="370">
        <v>-7747</v>
      </c>
      <c r="J11" s="472">
        <v>-7710</v>
      </c>
      <c r="K11" s="359"/>
      <c r="L11" s="359"/>
      <c r="M11" s="359"/>
      <c r="N11" s="359"/>
    </row>
    <row r="12" spans="1:14" s="724" customFormat="1" ht="12.75" customHeight="1" x14ac:dyDescent="0.2">
      <c r="A12" s="796" t="s">
        <v>169</v>
      </c>
      <c r="B12" s="806">
        <v>-6232</v>
      </c>
      <c r="C12" s="806"/>
      <c r="D12" s="806">
        <v>-6855</v>
      </c>
      <c r="E12" s="806">
        <v>-5797</v>
      </c>
      <c r="F12" s="806">
        <v>-7139.0000001000008</v>
      </c>
      <c r="G12" s="799"/>
      <c r="H12" s="806">
        <v>-6643</v>
      </c>
      <c r="I12" s="806">
        <v>-6629.0000000999999</v>
      </c>
      <c r="J12" s="807">
        <v>-5778.0000000000009</v>
      </c>
      <c r="K12" s="799"/>
      <c r="L12" s="799"/>
      <c r="M12" s="799"/>
      <c r="N12" s="799"/>
    </row>
    <row r="13" spans="1:14" s="356" customFormat="1" ht="12.75" customHeight="1" x14ac:dyDescent="0.2">
      <c r="A13" s="801" t="s">
        <v>170</v>
      </c>
      <c r="B13" s="793">
        <v>-14248</v>
      </c>
      <c r="C13" s="793"/>
      <c r="D13" s="793">
        <v>-14952</v>
      </c>
      <c r="E13" s="802">
        <v>-13270</v>
      </c>
      <c r="F13" s="793">
        <v>-16386.000000100001</v>
      </c>
      <c r="G13" s="359"/>
      <c r="H13" s="793">
        <v>-14520</v>
      </c>
      <c r="I13" s="793">
        <v>-14376.000000100001</v>
      </c>
      <c r="J13" s="810">
        <v>-13488</v>
      </c>
      <c r="K13" s="359"/>
      <c r="L13" s="359"/>
      <c r="M13" s="359"/>
      <c r="N13" s="359"/>
    </row>
    <row r="14" spans="1:14" s="356" customFormat="1" ht="4.5" customHeight="1" x14ac:dyDescent="0.2">
      <c r="A14" s="803"/>
      <c r="B14" s="793"/>
      <c r="C14" s="793"/>
      <c r="D14" s="793"/>
      <c r="E14" s="802"/>
      <c r="F14" s="793"/>
      <c r="G14" s="359"/>
      <c r="H14" s="793"/>
      <c r="I14" s="793"/>
      <c r="J14" s="810"/>
      <c r="K14" s="359"/>
      <c r="L14" s="359"/>
      <c r="M14" s="359"/>
      <c r="N14" s="359"/>
    </row>
    <row r="15" spans="1:14" s="724" customFormat="1" ht="14.1" customHeight="1" x14ac:dyDescent="0.2">
      <c r="A15" s="796" t="s">
        <v>219</v>
      </c>
      <c r="B15" s="806">
        <v>7749</v>
      </c>
      <c r="C15" s="808" t="s">
        <v>7</v>
      </c>
      <c r="D15" s="806">
        <v>530</v>
      </c>
      <c r="E15" s="806">
        <v>341</v>
      </c>
      <c r="F15" s="806">
        <v>345</v>
      </c>
      <c r="G15" s="799"/>
      <c r="H15" s="806">
        <v>20</v>
      </c>
      <c r="I15" s="806">
        <v>-1040</v>
      </c>
      <c r="J15" s="807">
        <v>805</v>
      </c>
      <c r="K15" s="799"/>
      <c r="L15" s="799"/>
      <c r="M15" s="799"/>
      <c r="N15" s="799"/>
    </row>
    <row r="16" spans="1:14" s="356" customFormat="1" ht="25.5" customHeight="1" x14ac:dyDescent="0.2">
      <c r="A16" s="809" t="s">
        <v>97</v>
      </c>
      <c r="B16" s="802">
        <v>10490</v>
      </c>
      <c r="C16" s="802"/>
      <c r="D16" s="802">
        <v>3286</v>
      </c>
      <c r="E16" s="793">
        <v>3651</v>
      </c>
      <c r="F16" s="793">
        <v>4761.9999998999992</v>
      </c>
      <c r="G16" s="802"/>
      <c r="H16" s="802">
        <v>2138</v>
      </c>
      <c r="I16" s="802">
        <v>2502.9999998999992</v>
      </c>
      <c r="J16" s="795">
        <v>4270</v>
      </c>
      <c r="K16" s="359"/>
      <c r="L16" s="359"/>
      <c r="M16" s="359"/>
      <c r="N16" s="359"/>
    </row>
    <row r="17" spans="1:14" s="356" customFormat="1" ht="25.5" customHeight="1" x14ac:dyDescent="0.2">
      <c r="A17" s="792" t="s">
        <v>117</v>
      </c>
      <c r="B17" s="805">
        <v>0.20599999999999999</v>
      </c>
      <c r="C17" s="805"/>
      <c r="D17" s="805">
        <v>5.8999999999999997E-2</v>
      </c>
      <c r="E17" s="811">
        <v>6.7000000000000004E-2</v>
      </c>
      <c r="F17" s="812">
        <v>7.1142583959304395E-2</v>
      </c>
      <c r="G17" s="805"/>
      <c r="H17" s="805">
        <v>4.1090098400984008E-2</v>
      </c>
      <c r="I17" s="805">
        <v>4.5236847335128574E-2</v>
      </c>
      <c r="J17" s="1197">
        <v>8.059493025801702E-2</v>
      </c>
      <c r="K17" s="359"/>
      <c r="L17" s="359"/>
      <c r="M17" s="359"/>
      <c r="N17" s="359"/>
    </row>
    <row r="18" spans="1:14" s="356" customFormat="1" ht="4.5" customHeight="1" x14ac:dyDescent="0.2">
      <c r="A18" s="814"/>
      <c r="B18" s="805"/>
      <c r="C18" s="805"/>
      <c r="D18" s="805"/>
      <c r="E18" s="352"/>
      <c r="F18" s="815"/>
      <c r="G18" s="816"/>
      <c r="H18" s="805"/>
      <c r="I18" s="805"/>
      <c r="J18" s="1017"/>
      <c r="K18" s="359"/>
      <c r="L18" s="359"/>
      <c r="M18" s="359"/>
      <c r="N18" s="359"/>
    </row>
    <row r="19" spans="1:14" s="724" customFormat="1" ht="12.75" customHeight="1" x14ac:dyDescent="0.2">
      <c r="A19" s="796" t="s">
        <v>92</v>
      </c>
      <c r="B19" s="797">
        <v>-1403</v>
      </c>
      <c r="C19" s="797"/>
      <c r="D19" s="797">
        <v>-1208</v>
      </c>
      <c r="E19" s="798">
        <v>-555</v>
      </c>
      <c r="F19" s="797">
        <v>-8565</v>
      </c>
      <c r="G19" s="1124" t="s">
        <v>270</v>
      </c>
      <c r="H19" s="797">
        <v>-32</v>
      </c>
      <c r="I19" s="797">
        <v>-38</v>
      </c>
      <c r="J19" s="1196">
        <v>-51</v>
      </c>
      <c r="K19" s="799"/>
      <c r="L19" s="799"/>
      <c r="M19" s="799"/>
      <c r="N19" s="799"/>
    </row>
    <row r="20" spans="1:14" s="356" customFormat="1" ht="12.75" customHeight="1" x14ac:dyDescent="0.2">
      <c r="A20" s="801" t="s">
        <v>171</v>
      </c>
      <c r="B20" s="793">
        <v>9087</v>
      </c>
      <c r="C20" s="793"/>
      <c r="D20" s="793">
        <v>2078</v>
      </c>
      <c r="E20" s="802">
        <v>3096</v>
      </c>
      <c r="F20" s="793">
        <v>-3803.0000001000008</v>
      </c>
      <c r="G20" s="359"/>
      <c r="H20" s="793">
        <v>2106</v>
      </c>
      <c r="I20" s="793">
        <v>2464.9999998999992</v>
      </c>
      <c r="J20" s="810">
        <v>4219</v>
      </c>
      <c r="K20" s="359"/>
      <c r="L20" s="359"/>
      <c r="M20" s="359"/>
      <c r="N20" s="359"/>
    </row>
    <row r="21" spans="1:14" s="356" customFormat="1" ht="4.5" customHeight="1" x14ac:dyDescent="0.2">
      <c r="A21" s="803"/>
      <c r="B21" s="793"/>
      <c r="C21" s="793"/>
      <c r="D21" s="793"/>
      <c r="E21" s="802"/>
      <c r="F21" s="793"/>
      <c r="G21" s="359"/>
      <c r="H21" s="793"/>
      <c r="I21" s="793"/>
      <c r="J21" s="810"/>
      <c r="K21" s="359"/>
      <c r="L21" s="359"/>
      <c r="M21" s="359"/>
      <c r="N21" s="359"/>
    </row>
    <row r="22" spans="1:14" s="356" customFormat="1" ht="12.75" customHeight="1" x14ac:dyDescent="0.2">
      <c r="A22" s="803" t="s">
        <v>172</v>
      </c>
      <c r="B22" s="793">
        <v>262</v>
      </c>
      <c r="C22" s="793"/>
      <c r="D22" s="793">
        <v>618</v>
      </c>
      <c r="E22" s="802">
        <v>390</v>
      </c>
      <c r="F22" s="793">
        <v>438</v>
      </c>
      <c r="G22" s="359"/>
      <c r="H22" s="793">
        <v>180</v>
      </c>
      <c r="I22" s="793">
        <v>304</v>
      </c>
      <c r="J22" s="810">
        <v>678</v>
      </c>
      <c r="K22" s="359"/>
      <c r="L22" s="359"/>
      <c r="M22" s="359"/>
      <c r="N22" s="359"/>
    </row>
    <row r="23" spans="1:14" s="724" customFormat="1" ht="12.75" customHeight="1" x14ac:dyDescent="0.2">
      <c r="A23" s="796" t="s">
        <v>173</v>
      </c>
      <c r="B23" s="797">
        <v>-273</v>
      </c>
      <c r="C23" s="797"/>
      <c r="D23" s="797">
        <v>-924</v>
      </c>
      <c r="E23" s="798">
        <v>-275</v>
      </c>
      <c r="F23" s="797">
        <v>-512</v>
      </c>
      <c r="G23" s="799"/>
      <c r="H23" s="797">
        <v>-565</v>
      </c>
      <c r="I23" s="797">
        <v>-606</v>
      </c>
      <c r="J23" s="1196">
        <v>-595</v>
      </c>
      <c r="K23" s="799"/>
      <c r="L23" s="799"/>
      <c r="M23" s="799"/>
      <c r="N23" s="799"/>
    </row>
    <row r="24" spans="1:14" s="356" customFormat="1" ht="12.75" customHeight="1" x14ac:dyDescent="0.2">
      <c r="A24" s="801" t="s">
        <v>174</v>
      </c>
      <c r="B24" s="793">
        <v>9076</v>
      </c>
      <c r="C24" s="793"/>
      <c r="D24" s="793">
        <v>1772</v>
      </c>
      <c r="E24" s="802">
        <v>3211</v>
      </c>
      <c r="F24" s="793">
        <v>-3877.0000001000008</v>
      </c>
      <c r="G24" s="359"/>
      <c r="H24" s="793">
        <v>1721</v>
      </c>
      <c r="I24" s="793">
        <v>2162.9999998999992</v>
      </c>
      <c r="J24" s="810">
        <v>4302</v>
      </c>
      <c r="K24" s="359"/>
      <c r="L24" s="359"/>
      <c r="M24" s="359"/>
      <c r="N24" s="359"/>
    </row>
    <row r="25" spans="1:14" s="356" customFormat="1" ht="4.5" customHeight="1" x14ac:dyDescent="0.2">
      <c r="A25" s="803"/>
      <c r="B25" s="793"/>
      <c r="C25" s="793"/>
      <c r="D25" s="793"/>
      <c r="E25" s="802"/>
      <c r="F25" s="793"/>
      <c r="G25" s="359"/>
      <c r="H25" s="793"/>
      <c r="I25" s="793"/>
      <c r="J25" s="810"/>
      <c r="K25" s="359"/>
      <c r="L25" s="359"/>
      <c r="M25" s="359"/>
      <c r="N25" s="359"/>
    </row>
    <row r="26" spans="1:14" s="724" customFormat="1" ht="12.75" customHeight="1" x14ac:dyDescent="0.2">
      <c r="A26" s="796" t="s">
        <v>175</v>
      </c>
      <c r="B26" s="797">
        <v>-272</v>
      </c>
      <c r="C26" s="797"/>
      <c r="D26" s="797">
        <v>-567</v>
      </c>
      <c r="E26" s="798">
        <v>-1027</v>
      </c>
      <c r="F26" s="797">
        <v>-2378</v>
      </c>
      <c r="G26" s="799"/>
      <c r="H26" s="797">
        <v>-517</v>
      </c>
      <c r="I26" s="797">
        <v>-647</v>
      </c>
      <c r="J26" s="1196">
        <v>-1292</v>
      </c>
      <c r="K26" s="799"/>
      <c r="L26" s="799"/>
      <c r="M26" s="799"/>
      <c r="N26" s="799"/>
    </row>
    <row r="27" spans="1:14" s="379" customFormat="1" ht="12.75" customHeight="1" x14ac:dyDescent="0.2">
      <c r="A27" s="817" t="s">
        <v>176</v>
      </c>
      <c r="B27" s="818">
        <v>8804</v>
      </c>
      <c r="C27" s="818"/>
      <c r="D27" s="818">
        <v>1205</v>
      </c>
      <c r="E27" s="819">
        <v>2184</v>
      </c>
      <c r="F27" s="819">
        <v>-6255.0000001000008</v>
      </c>
      <c r="G27" s="819"/>
      <c r="H27" s="818">
        <v>1204</v>
      </c>
      <c r="I27" s="818">
        <v>1515.9999998999992</v>
      </c>
      <c r="J27" s="1198">
        <v>3010</v>
      </c>
      <c r="K27" s="378"/>
      <c r="L27" s="378"/>
      <c r="M27" s="378"/>
      <c r="N27" s="378"/>
    </row>
    <row r="28" spans="1:14" s="356" customFormat="1" ht="4.5" customHeight="1" x14ac:dyDescent="0.2">
      <c r="A28" s="803"/>
      <c r="B28" s="793"/>
      <c r="C28" s="793"/>
      <c r="D28" s="793"/>
      <c r="E28" s="802"/>
      <c r="F28" s="793"/>
      <c r="G28" s="359"/>
      <c r="H28" s="793"/>
      <c r="I28" s="793"/>
      <c r="J28" s="810"/>
      <c r="K28" s="359"/>
      <c r="L28" s="359"/>
      <c r="M28" s="359"/>
      <c r="N28" s="359"/>
    </row>
    <row r="29" spans="1:14" s="356" customFormat="1" ht="12.75" customHeight="1" x14ac:dyDescent="0.2">
      <c r="A29" s="792" t="s">
        <v>177</v>
      </c>
      <c r="B29" s="820"/>
      <c r="C29" s="820"/>
      <c r="D29" s="820"/>
      <c r="E29" s="821"/>
      <c r="F29" s="793"/>
      <c r="G29" s="359"/>
      <c r="H29" s="820"/>
      <c r="I29" s="820"/>
      <c r="J29" s="1199"/>
      <c r="K29" s="359"/>
      <c r="L29" s="359"/>
      <c r="M29" s="359"/>
      <c r="N29" s="359"/>
    </row>
    <row r="30" spans="1:14" ht="12.75" customHeight="1" x14ac:dyDescent="0.2">
      <c r="A30" s="142" t="s">
        <v>93</v>
      </c>
      <c r="B30" s="136">
        <v>8950</v>
      </c>
      <c r="C30" s="136"/>
      <c r="D30" s="136">
        <v>1110</v>
      </c>
      <c r="E30" s="137">
        <v>2177</v>
      </c>
      <c r="F30" s="136">
        <v>-6462.0000001000008</v>
      </c>
      <c r="G30" s="127"/>
      <c r="H30" s="136">
        <v>1205</v>
      </c>
      <c r="I30" s="136">
        <v>1468.9999998999992</v>
      </c>
      <c r="J30" s="1200">
        <v>2921</v>
      </c>
    </row>
    <row r="31" spans="1:14" ht="12.75" customHeight="1" x14ac:dyDescent="0.2">
      <c r="A31" s="143" t="s">
        <v>44</v>
      </c>
      <c r="B31" s="136">
        <v>-146</v>
      </c>
      <c r="C31" s="136"/>
      <c r="D31" s="136">
        <v>95</v>
      </c>
      <c r="E31" s="137">
        <v>7</v>
      </c>
      <c r="F31" s="136">
        <v>207</v>
      </c>
      <c r="G31" s="127"/>
      <c r="H31" s="136">
        <v>-1</v>
      </c>
      <c r="I31" s="136">
        <v>47</v>
      </c>
      <c r="J31" s="1200">
        <v>89</v>
      </c>
    </row>
    <row r="32" spans="1:14" ht="4.5" customHeight="1" x14ac:dyDescent="0.2">
      <c r="A32" s="144"/>
      <c r="B32" s="145"/>
      <c r="C32" s="145"/>
      <c r="D32" s="145"/>
      <c r="E32" s="146"/>
      <c r="F32" s="145"/>
      <c r="G32" s="127"/>
      <c r="H32" s="145"/>
      <c r="I32" s="145"/>
      <c r="J32" s="1201"/>
    </row>
    <row r="33" spans="1:14" s="356" customFormat="1" ht="12.75" customHeight="1" x14ac:dyDescent="0.2">
      <c r="A33" s="391" t="s">
        <v>178</v>
      </c>
      <c r="B33" s="822"/>
      <c r="C33" s="822"/>
      <c r="D33" s="822"/>
      <c r="E33" s="823"/>
      <c r="F33" s="822"/>
      <c r="G33" s="359"/>
      <c r="H33" s="822"/>
      <c r="I33" s="822"/>
      <c r="J33" s="1064"/>
      <c r="K33" s="359"/>
      <c r="L33" s="359"/>
      <c r="M33" s="359"/>
      <c r="N33" s="359"/>
    </row>
    <row r="34" spans="1:14" ht="12.75" customHeight="1" x14ac:dyDescent="0.2">
      <c r="A34" s="147" t="s">
        <v>112</v>
      </c>
      <c r="B34" s="136">
        <v>3212</v>
      </c>
      <c r="C34" s="136"/>
      <c r="D34" s="136">
        <v>3215</v>
      </c>
      <c r="E34" s="137">
        <v>3217</v>
      </c>
      <c r="F34" s="137">
        <v>3219.4464994679056</v>
      </c>
      <c r="G34" s="127"/>
      <c r="H34" s="136">
        <v>3221.9366559192977</v>
      </c>
      <c r="I34" s="136">
        <v>3224</v>
      </c>
      <c r="J34" s="1200">
        <v>3227.1980413152191</v>
      </c>
    </row>
    <row r="35" spans="1:14" ht="14.1" customHeight="1" x14ac:dyDescent="0.2">
      <c r="A35" s="147" t="s">
        <v>287</v>
      </c>
      <c r="B35" s="148">
        <v>2.79</v>
      </c>
      <c r="C35" s="148"/>
      <c r="D35" s="148">
        <v>0.35</v>
      </c>
      <c r="E35" s="149">
        <v>0.67670944258479282</v>
      </c>
      <c r="F35" s="149">
        <v>-2.0071773210295647</v>
      </c>
      <c r="G35" s="127"/>
      <c r="H35" s="148">
        <v>0.3739986625082124</v>
      </c>
      <c r="I35" s="148">
        <v>0.45559032145719941</v>
      </c>
      <c r="J35" s="1202">
        <v>0.90511953794120725</v>
      </c>
    </row>
    <row r="36" spans="1:14" s="286" customFormat="1" ht="14.1" customHeight="1" thickBot="1" x14ac:dyDescent="0.25">
      <c r="A36" s="371" t="s">
        <v>288</v>
      </c>
      <c r="B36" s="372">
        <v>2.76</v>
      </c>
      <c r="C36" s="372"/>
      <c r="D36" s="372">
        <v>0.34</v>
      </c>
      <c r="E36" s="373">
        <v>0.67058614973703135</v>
      </c>
      <c r="F36" s="373">
        <v>-1.9879857343600575</v>
      </c>
      <c r="G36" s="373"/>
      <c r="H36" s="372">
        <v>0.37039485538383898</v>
      </c>
      <c r="I36" s="372">
        <v>0.45116401427572583</v>
      </c>
      <c r="J36" s="1203">
        <v>0.89648751747003808</v>
      </c>
      <c r="K36" s="176"/>
      <c r="L36" s="176"/>
      <c r="M36" s="176"/>
      <c r="N36" s="176"/>
    </row>
    <row r="37" spans="1:14" ht="4.5" customHeight="1" x14ac:dyDescent="0.2">
      <c r="A37" s="150"/>
      <c r="B37" s="148"/>
      <c r="C37" s="148"/>
      <c r="D37" s="148"/>
      <c r="E37" s="149"/>
      <c r="F37" s="149"/>
      <c r="G37" s="149"/>
      <c r="H37" s="148"/>
      <c r="I37" s="148"/>
      <c r="J37" s="149"/>
    </row>
    <row r="38" spans="1:14" ht="13.5" customHeight="1" x14ac:dyDescent="0.2">
      <c r="A38" s="1244" t="s">
        <v>282</v>
      </c>
      <c r="B38" s="1244"/>
      <c r="C38" s="1244"/>
      <c r="D38" s="1244"/>
      <c r="E38" s="1248"/>
      <c r="F38" s="1248"/>
      <c r="G38" s="1248"/>
      <c r="H38" s="1248"/>
      <c r="I38" s="1248"/>
      <c r="J38" s="1227"/>
    </row>
    <row r="39" spans="1:14" ht="13.5" customHeight="1" x14ac:dyDescent="0.2">
      <c r="A39" s="1244" t="s">
        <v>289</v>
      </c>
      <c r="B39" s="1244"/>
      <c r="C39" s="1244"/>
      <c r="D39" s="1244"/>
      <c r="E39" s="1245"/>
      <c r="F39" s="1245"/>
      <c r="G39" s="1245"/>
      <c r="H39" s="1245"/>
      <c r="I39" s="1245"/>
      <c r="J39" s="1246"/>
    </row>
    <row r="40" spans="1:14" s="11" customFormat="1" ht="13.5" customHeight="1" x14ac:dyDescent="0.2">
      <c r="A40" s="1244" t="s">
        <v>286</v>
      </c>
      <c r="B40" s="1244"/>
      <c r="C40" s="1244"/>
      <c r="D40" s="1244"/>
      <c r="E40" s="1245"/>
      <c r="F40" s="1245"/>
      <c r="G40" s="1245"/>
      <c r="H40" s="1245"/>
      <c r="I40" s="1245"/>
      <c r="J40" s="1246"/>
      <c r="K40" s="134"/>
      <c r="L40" s="134"/>
      <c r="M40" s="134"/>
      <c r="N40" s="134"/>
    </row>
    <row r="42" spans="1:14" ht="12" x14ac:dyDescent="0.2"/>
    <row r="43" spans="1:14" ht="11.25" customHeight="1" x14ac:dyDescent="0.2">
      <c r="A43" s="1247"/>
      <c r="B43" s="1247"/>
      <c r="C43" s="1247"/>
      <c r="D43" s="1247"/>
      <c r="E43" s="1247"/>
    </row>
    <row r="47" spans="1:14" ht="12.75" customHeight="1" x14ac:dyDescent="0.2"/>
  </sheetData>
  <mergeCells count="7">
    <mergeCell ref="A1:J1"/>
    <mergeCell ref="H3:J3"/>
    <mergeCell ref="A40:J40"/>
    <mergeCell ref="B3:F3"/>
    <mergeCell ref="A43:E43"/>
    <mergeCell ref="A38:J38"/>
    <mergeCell ref="A39:J39"/>
  </mergeCells>
  <phoneticPr fontId="4" type="noConversion"/>
  <pageMargins left="0.55118110236220474" right="0.47244094488188981" top="0.55118110236220474" bottom="0.51181102362204722" header="0" footer="0.27559055118110237"/>
  <pageSetup paperSize="9" scale="83" orientation="portrait" cellComments="asDisplayed" r:id="rId1"/>
  <headerFooter alignWithMargins="0">
    <oddHeader xml:space="preserve">&amp;C&amp;"Arial,Bold"&amp;14
</oddHeader>
    <oddFooter>&amp;L&amp;9&amp;K01+022Ericsson Third Quarter Report 2013&amp;R&amp;K01+022&amp;P</oddFooter>
  </headerFooter>
  <legacyDrawingHF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8"/>
    <pageSetUpPr fitToPage="1"/>
  </sheetPr>
  <dimension ref="A1:N50"/>
  <sheetViews>
    <sheetView showGridLines="0" view="pageBreakPreview" zoomScaleSheetLayoutView="100" workbookViewId="0">
      <pane xSplit="1" ySplit="4" topLeftCell="E5" activePane="bottomRight" state="frozen"/>
      <selection sqref="A1:XFD1048576"/>
      <selection pane="topRight" sqref="A1:XFD1048576"/>
      <selection pane="bottomLeft" sqref="A1:XFD1048576"/>
      <selection pane="bottomRight" activeCell="R19" sqref="R19"/>
    </sheetView>
  </sheetViews>
  <sheetFormatPr defaultColWidth="8.85546875" defaultRowHeight="12" x14ac:dyDescent="0.2"/>
  <cols>
    <col min="1" max="1" width="42.28515625" style="131" customWidth="1"/>
    <col min="2" max="2" width="9.7109375" style="131" customWidth="1"/>
    <col min="3" max="3" width="1.7109375" style="131" customWidth="1"/>
    <col min="4" max="6" width="9.7109375" style="131" customWidth="1"/>
    <col min="7" max="7" width="2.28515625" style="131" customWidth="1"/>
    <col min="8" max="10" width="9.7109375" style="131" customWidth="1"/>
    <col min="11" max="14" width="3.85546875" style="131" customWidth="1"/>
    <col min="15" max="23" width="3.85546875" style="6" customWidth="1"/>
    <col min="24" max="16384" width="8.85546875" style="6"/>
  </cols>
  <sheetData>
    <row r="1" spans="1:14" ht="12.75" customHeight="1" x14ac:dyDescent="0.2">
      <c r="A1" s="1241" t="s">
        <v>68</v>
      </c>
      <c r="B1" s="1241"/>
      <c r="C1" s="1241"/>
      <c r="D1" s="1241"/>
      <c r="E1" s="1241"/>
      <c r="F1" s="1241"/>
      <c r="G1" s="1241"/>
      <c r="H1" s="1241"/>
      <c r="I1" s="1241"/>
      <c r="J1" s="1241"/>
    </row>
    <row r="2" spans="1:14" s="286" customFormat="1" ht="4.5" customHeight="1" thickBot="1" x14ac:dyDescent="0.25">
      <c r="A2" s="130"/>
      <c r="B2" s="163"/>
      <c r="C2" s="163"/>
      <c r="D2" s="164"/>
      <c r="E2" s="164"/>
      <c r="F2" s="164"/>
      <c r="G2" s="163"/>
      <c r="H2" s="163"/>
      <c r="I2" s="164"/>
      <c r="J2" s="164"/>
      <c r="K2" s="176"/>
      <c r="L2" s="176"/>
      <c r="M2" s="176"/>
      <c r="N2" s="176"/>
    </row>
    <row r="3" spans="1:14" s="11" customFormat="1" ht="12.75" customHeight="1" x14ac:dyDescent="0.2">
      <c r="A3" s="396"/>
      <c r="B3" s="1243">
        <v>2012</v>
      </c>
      <c r="C3" s="1243"/>
      <c r="D3" s="1243"/>
      <c r="E3" s="1243"/>
      <c r="F3" s="1243"/>
      <c r="G3" s="432"/>
      <c r="H3" s="1243">
        <v>2013</v>
      </c>
      <c r="I3" s="1243"/>
      <c r="J3" s="1243"/>
      <c r="K3" s="134"/>
      <c r="L3" s="134"/>
      <c r="M3" s="134"/>
      <c r="N3" s="134"/>
    </row>
    <row r="4" spans="1:14" s="267" customFormat="1" ht="12.75" customHeight="1" x14ac:dyDescent="0.2">
      <c r="A4" s="428" t="s">
        <v>135</v>
      </c>
      <c r="B4" s="429" t="s">
        <v>160</v>
      </c>
      <c r="C4" s="429"/>
      <c r="D4" s="429" t="s">
        <v>159</v>
      </c>
      <c r="E4" s="429" t="s">
        <v>158</v>
      </c>
      <c r="F4" s="433" t="s">
        <v>157</v>
      </c>
      <c r="G4" s="434"/>
      <c r="H4" s="429" t="s">
        <v>160</v>
      </c>
      <c r="I4" s="429" t="s">
        <v>159</v>
      </c>
      <c r="J4" s="429" t="s">
        <v>158</v>
      </c>
      <c r="K4" s="264"/>
      <c r="L4" s="264"/>
      <c r="M4" s="264"/>
      <c r="N4" s="264"/>
    </row>
    <row r="5" spans="1:14" ht="4.5" customHeight="1" x14ac:dyDescent="0.2">
      <c r="A5" s="155"/>
      <c r="B5" s="156"/>
      <c r="C5" s="156"/>
      <c r="D5" s="156"/>
      <c r="E5" s="156"/>
      <c r="F5" s="157"/>
      <c r="G5" s="127"/>
      <c r="H5" s="156"/>
      <c r="I5" s="156"/>
      <c r="J5" s="437"/>
    </row>
    <row r="6" spans="1:14" s="356" customFormat="1" ht="12.75" customHeight="1" x14ac:dyDescent="0.2">
      <c r="A6" s="827" t="s">
        <v>161</v>
      </c>
      <c r="B6" s="828"/>
      <c r="C6" s="828"/>
      <c r="D6" s="828"/>
      <c r="E6" s="827"/>
      <c r="F6" s="829"/>
      <c r="G6" s="829"/>
      <c r="H6" s="830"/>
      <c r="I6" s="830"/>
      <c r="J6" s="1204"/>
      <c r="K6" s="359"/>
      <c r="L6" s="359"/>
      <c r="M6" s="359"/>
      <c r="N6" s="359"/>
    </row>
    <row r="7" spans="1:14" s="356" customFormat="1" ht="12.75" customHeight="1" x14ac:dyDescent="0.2">
      <c r="A7" s="831" t="s">
        <v>176</v>
      </c>
      <c r="B7" s="259">
        <v>8804</v>
      </c>
      <c r="C7" s="259"/>
      <c r="D7" s="259">
        <v>1205</v>
      </c>
      <c r="E7" s="259">
        <v>2184</v>
      </c>
      <c r="F7" s="259">
        <v>-6255</v>
      </c>
      <c r="G7" s="359"/>
      <c r="H7" s="259">
        <v>1204</v>
      </c>
      <c r="I7" s="259">
        <v>1516</v>
      </c>
      <c r="J7" s="425">
        <v>3010</v>
      </c>
      <c r="K7" s="359"/>
      <c r="L7" s="359"/>
      <c r="M7" s="359"/>
      <c r="N7" s="359"/>
    </row>
    <row r="8" spans="1:14" s="356" customFormat="1" ht="12.75" customHeight="1" x14ac:dyDescent="0.2">
      <c r="A8" s="831" t="s">
        <v>142</v>
      </c>
      <c r="B8" s="259"/>
      <c r="C8" s="259"/>
      <c r="D8" s="259"/>
      <c r="E8" s="259"/>
      <c r="F8" s="259"/>
      <c r="G8" s="359"/>
      <c r="H8" s="259"/>
      <c r="I8" s="259"/>
      <c r="J8" s="425"/>
      <c r="K8" s="359"/>
      <c r="L8" s="359"/>
      <c r="M8" s="359"/>
      <c r="N8" s="359"/>
    </row>
    <row r="9" spans="1:14" ht="12.75" customHeight="1" x14ac:dyDescent="0.2">
      <c r="A9" s="158" t="s">
        <v>175</v>
      </c>
      <c r="B9" s="126">
        <v>-1118</v>
      </c>
      <c r="C9" s="126"/>
      <c r="D9" s="126">
        <v>-1185</v>
      </c>
      <c r="E9" s="126">
        <v>-886</v>
      </c>
      <c r="F9" s="126">
        <v>2049</v>
      </c>
      <c r="G9" s="127"/>
      <c r="H9" s="126">
        <v>-1849</v>
      </c>
      <c r="I9" s="126">
        <v>-689</v>
      </c>
      <c r="J9" s="435">
        <v>-881</v>
      </c>
    </row>
    <row r="10" spans="1:14" ht="12.75" customHeight="1" x14ac:dyDescent="0.2">
      <c r="A10" s="158" t="s">
        <v>76</v>
      </c>
      <c r="B10" s="126">
        <v>1290</v>
      </c>
      <c r="C10" s="126"/>
      <c r="D10" s="126">
        <v>1193</v>
      </c>
      <c r="E10" s="126">
        <v>579</v>
      </c>
      <c r="F10" s="126">
        <v>8707</v>
      </c>
      <c r="G10" s="127"/>
      <c r="H10" s="126">
        <v>32.656999999999996</v>
      </c>
      <c r="I10" s="126">
        <v>37.343000000000004</v>
      </c>
      <c r="J10" s="435">
        <v>50</v>
      </c>
    </row>
    <row r="11" spans="1:14" ht="12.75" customHeight="1" x14ac:dyDescent="0.2">
      <c r="A11" s="159" t="s">
        <v>143</v>
      </c>
      <c r="B11" s="126">
        <v>2315</v>
      </c>
      <c r="C11" s="126"/>
      <c r="D11" s="126">
        <v>2401</v>
      </c>
      <c r="E11" s="126">
        <v>2394</v>
      </c>
      <c r="F11" s="126">
        <v>2779</v>
      </c>
      <c r="G11" s="127"/>
      <c r="H11" s="126">
        <v>2411</v>
      </c>
      <c r="I11" s="126">
        <v>2436</v>
      </c>
      <c r="J11" s="435">
        <v>2546</v>
      </c>
    </row>
    <row r="12" spans="1:14" s="267" customFormat="1" ht="12.75" customHeight="1" x14ac:dyDescent="0.2">
      <c r="A12" s="160" t="s">
        <v>144</v>
      </c>
      <c r="B12" s="129">
        <v>-7022</v>
      </c>
      <c r="C12" s="129"/>
      <c r="D12" s="129">
        <v>-466</v>
      </c>
      <c r="E12" s="129">
        <v>413</v>
      </c>
      <c r="F12" s="129">
        <v>-366</v>
      </c>
      <c r="G12" s="277"/>
      <c r="H12" s="129">
        <v>-201</v>
      </c>
      <c r="I12" s="129">
        <v>183</v>
      </c>
      <c r="J12" s="436">
        <v>-327</v>
      </c>
      <c r="K12" s="264"/>
      <c r="L12" s="264"/>
      <c r="M12" s="264"/>
      <c r="N12" s="264"/>
    </row>
    <row r="13" spans="1:14" ht="12.75" customHeight="1" x14ac:dyDescent="0.2">
      <c r="A13" s="135"/>
      <c r="B13" s="126">
        <v>4269</v>
      </c>
      <c r="C13" s="126"/>
      <c r="D13" s="126">
        <v>3148</v>
      </c>
      <c r="E13" s="126">
        <v>4684</v>
      </c>
      <c r="F13" s="126">
        <v>6914</v>
      </c>
      <c r="G13" s="140"/>
      <c r="H13" s="126">
        <v>1598</v>
      </c>
      <c r="I13" s="126">
        <v>3483.3429999999998</v>
      </c>
      <c r="J13" s="435">
        <v>4398</v>
      </c>
      <c r="K13" s="161"/>
      <c r="L13" s="161"/>
    </row>
    <row r="14" spans="1:14" ht="4.5" customHeight="1" x14ac:dyDescent="0.2">
      <c r="A14" s="135"/>
      <c r="B14" s="126"/>
      <c r="C14" s="126"/>
      <c r="D14" s="126"/>
      <c r="E14" s="126"/>
      <c r="F14" s="126"/>
      <c r="G14" s="140"/>
      <c r="H14" s="126"/>
      <c r="I14" s="126"/>
      <c r="J14" s="435"/>
      <c r="K14" s="161"/>
      <c r="L14" s="161"/>
    </row>
    <row r="15" spans="1:14" s="356" customFormat="1" ht="12.75" customHeight="1" x14ac:dyDescent="0.2">
      <c r="A15" s="809" t="s">
        <v>162</v>
      </c>
      <c r="B15" s="259"/>
      <c r="C15" s="259"/>
      <c r="D15" s="259"/>
      <c r="E15" s="259"/>
      <c r="F15" s="259"/>
      <c r="G15" s="820"/>
      <c r="H15" s="259"/>
      <c r="I15" s="259"/>
      <c r="J15" s="425"/>
      <c r="K15" s="820"/>
      <c r="L15" s="820"/>
      <c r="M15" s="359"/>
      <c r="N15" s="359"/>
    </row>
    <row r="16" spans="1:14" s="356" customFormat="1" ht="12.75" customHeight="1" x14ac:dyDescent="0.2">
      <c r="A16" s="792" t="s">
        <v>191</v>
      </c>
      <c r="B16" s="259">
        <v>-59</v>
      </c>
      <c r="C16" s="259"/>
      <c r="D16" s="259">
        <v>43</v>
      </c>
      <c r="E16" s="259">
        <v>-650</v>
      </c>
      <c r="F16" s="259">
        <v>3418</v>
      </c>
      <c r="G16" s="820"/>
      <c r="H16" s="259">
        <v>-1426</v>
      </c>
      <c r="I16" s="259">
        <v>600</v>
      </c>
      <c r="J16" s="425">
        <v>357</v>
      </c>
      <c r="K16" s="820"/>
      <c r="L16" s="820"/>
      <c r="M16" s="359"/>
      <c r="N16" s="359"/>
    </row>
    <row r="17" spans="1:14" s="356" customFormat="1" ht="12.75" customHeight="1" x14ac:dyDescent="0.2">
      <c r="A17" s="792" t="s">
        <v>3</v>
      </c>
      <c r="B17" s="259">
        <v>282</v>
      </c>
      <c r="C17" s="259"/>
      <c r="D17" s="259" t="s">
        <v>156</v>
      </c>
      <c r="E17" s="259">
        <v>-164</v>
      </c>
      <c r="F17" s="259">
        <v>-1377</v>
      </c>
      <c r="G17" s="820"/>
      <c r="H17" s="259">
        <v>260</v>
      </c>
      <c r="I17" s="259">
        <v>912</v>
      </c>
      <c r="J17" s="425">
        <v>800</v>
      </c>
      <c r="K17" s="820"/>
      <c r="L17" s="820"/>
      <c r="M17" s="359"/>
      <c r="N17" s="359"/>
    </row>
    <row r="18" spans="1:14" s="356" customFormat="1" ht="12.75" customHeight="1" x14ac:dyDescent="0.2">
      <c r="A18" s="792" t="s">
        <v>192</v>
      </c>
      <c r="B18" s="259">
        <v>3722</v>
      </c>
      <c r="C18" s="259"/>
      <c r="D18" s="259">
        <v>-5427</v>
      </c>
      <c r="E18" s="259">
        <v>2882</v>
      </c>
      <c r="F18" s="259">
        <v>-2280</v>
      </c>
      <c r="G18" s="820"/>
      <c r="H18" s="259">
        <v>-1934</v>
      </c>
      <c r="I18" s="259">
        <v>3084</v>
      </c>
      <c r="J18" s="425">
        <v>-4744</v>
      </c>
      <c r="K18" s="820"/>
      <c r="L18" s="820"/>
      <c r="M18" s="359"/>
      <c r="N18" s="359"/>
    </row>
    <row r="19" spans="1:14" s="356" customFormat="1" ht="12.75" customHeight="1" x14ac:dyDescent="0.2">
      <c r="A19" s="792" t="s">
        <v>254</v>
      </c>
      <c r="B19" s="259">
        <v>-2713</v>
      </c>
      <c r="C19" s="259"/>
      <c r="D19" s="259">
        <v>1717</v>
      </c>
      <c r="E19" s="259">
        <v>-1455</v>
      </c>
      <c r="F19" s="259">
        <v>1140</v>
      </c>
      <c r="G19" s="820"/>
      <c r="H19" s="259">
        <v>-2948</v>
      </c>
      <c r="I19" s="259">
        <v>518</v>
      </c>
      <c r="J19" s="425">
        <v>-588</v>
      </c>
      <c r="K19" s="820"/>
      <c r="L19" s="820"/>
      <c r="M19" s="359"/>
      <c r="N19" s="359"/>
    </row>
    <row r="20" spans="1:14" s="356" customFormat="1" ht="12.75" customHeight="1" x14ac:dyDescent="0.2">
      <c r="A20" s="792" t="s">
        <v>145</v>
      </c>
      <c r="B20" s="259">
        <v>-1771</v>
      </c>
      <c r="C20" s="259"/>
      <c r="D20" s="259">
        <v>-353</v>
      </c>
      <c r="E20" s="259">
        <v>-175</v>
      </c>
      <c r="F20" s="259">
        <v>379</v>
      </c>
      <c r="G20" s="820"/>
      <c r="H20" s="259">
        <v>1155</v>
      </c>
      <c r="I20" s="259">
        <v>-1752</v>
      </c>
      <c r="J20" s="425">
        <v>-970</v>
      </c>
      <c r="K20" s="820"/>
      <c r="L20" s="820"/>
      <c r="M20" s="359"/>
      <c r="N20" s="359"/>
    </row>
    <row r="21" spans="1:14" s="724" customFormat="1" ht="12.75" customHeight="1" x14ac:dyDescent="0.2">
      <c r="A21" s="796" t="s">
        <v>146</v>
      </c>
      <c r="B21" s="263">
        <v>-2999</v>
      </c>
      <c r="C21" s="263"/>
      <c r="D21" s="263">
        <v>-492</v>
      </c>
      <c r="E21" s="263">
        <v>1851</v>
      </c>
      <c r="F21" s="263">
        <v>7497</v>
      </c>
      <c r="G21" s="832"/>
      <c r="H21" s="263">
        <v>325</v>
      </c>
      <c r="I21" s="263">
        <v>-2554</v>
      </c>
      <c r="J21" s="426">
        <v>2206</v>
      </c>
      <c r="K21" s="832"/>
      <c r="L21" s="832"/>
      <c r="M21" s="799"/>
      <c r="N21" s="799"/>
    </row>
    <row r="22" spans="1:14" s="356" customFormat="1" ht="12.75" customHeight="1" x14ac:dyDescent="0.2">
      <c r="A22" s="258"/>
      <c r="B22" s="365">
        <v>-3538</v>
      </c>
      <c r="C22" s="365"/>
      <c r="D22" s="365">
        <v>-4512</v>
      </c>
      <c r="E22" s="365">
        <v>2289</v>
      </c>
      <c r="F22" s="834">
        <v>8777</v>
      </c>
      <c r="G22" s="820"/>
      <c r="H22" s="365">
        <v>-4568</v>
      </c>
      <c r="I22" s="365">
        <v>808</v>
      </c>
      <c r="J22" s="835">
        <v>-2939</v>
      </c>
      <c r="K22" s="820"/>
      <c r="L22" s="820"/>
      <c r="M22" s="359"/>
      <c r="N22" s="359"/>
    </row>
    <row r="23" spans="1:14" s="356" customFormat="1" ht="4.5" customHeight="1" x14ac:dyDescent="0.2">
      <c r="A23" s="836"/>
      <c r="B23" s="365"/>
      <c r="C23" s="365"/>
      <c r="D23" s="365"/>
      <c r="E23" s="365"/>
      <c r="F23" s="834"/>
      <c r="G23" s="820"/>
      <c r="H23" s="365"/>
      <c r="I23" s="365"/>
      <c r="J23" s="835"/>
      <c r="K23" s="820"/>
      <c r="L23" s="820"/>
      <c r="M23" s="359"/>
      <c r="N23" s="359"/>
    </row>
    <row r="24" spans="1:14" s="356" customFormat="1" ht="12.75" customHeight="1" x14ac:dyDescent="0.2">
      <c r="A24" s="837" t="s">
        <v>147</v>
      </c>
      <c r="B24" s="365">
        <v>731</v>
      </c>
      <c r="C24" s="365"/>
      <c r="D24" s="365">
        <v>-1364</v>
      </c>
      <c r="E24" s="365">
        <v>6973</v>
      </c>
      <c r="F24" s="834">
        <v>15691</v>
      </c>
      <c r="G24" s="359"/>
      <c r="H24" s="365">
        <v>-2970.3429999999998</v>
      </c>
      <c r="I24" s="365">
        <v>4291.3430000000008</v>
      </c>
      <c r="J24" s="835">
        <v>1459</v>
      </c>
      <c r="K24" s="359"/>
      <c r="L24" s="359"/>
      <c r="M24" s="359"/>
      <c r="N24" s="359"/>
    </row>
    <row r="25" spans="1:14" s="356" customFormat="1" ht="4.5" customHeight="1" x14ac:dyDescent="0.2">
      <c r="A25" s="837"/>
      <c r="B25" s="365"/>
      <c r="C25" s="365"/>
      <c r="D25" s="365"/>
      <c r="E25" s="365"/>
      <c r="F25" s="834"/>
      <c r="G25" s="359"/>
      <c r="H25" s="365"/>
      <c r="I25" s="365"/>
      <c r="J25" s="835"/>
      <c r="K25" s="359"/>
      <c r="L25" s="359"/>
      <c r="M25" s="359"/>
      <c r="N25" s="359"/>
    </row>
    <row r="26" spans="1:14" s="356" customFormat="1" ht="12.75" customHeight="1" x14ac:dyDescent="0.2">
      <c r="A26" s="827" t="s">
        <v>148</v>
      </c>
      <c r="B26" s="365"/>
      <c r="C26" s="365"/>
      <c r="D26" s="365"/>
      <c r="E26" s="365"/>
      <c r="F26" s="834"/>
      <c r="G26" s="359"/>
      <c r="H26" s="365"/>
      <c r="I26" s="365"/>
      <c r="J26" s="835"/>
      <c r="K26" s="359"/>
      <c r="L26" s="359"/>
      <c r="M26" s="359"/>
      <c r="N26" s="359"/>
    </row>
    <row r="27" spans="1:14" s="356" customFormat="1" ht="12.75" customHeight="1" x14ac:dyDescent="0.2">
      <c r="A27" s="838" t="s">
        <v>149</v>
      </c>
      <c r="B27" s="365">
        <v>-1648</v>
      </c>
      <c r="C27" s="365"/>
      <c r="D27" s="365">
        <v>-994</v>
      </c>
      <c r="E27" s="365">
        <v>-1461</v>
      </c>
      <c r="F27" s="834">
        <v>-1326</v>
      </c>
      <c r="G27" s="359"/>
      <c r="H27" s="365">
        <v>-1196</v>
      </c>
      <c r="I27" s="365">
        <v>-1278</v>
      </c>
      <c r="J27" s="835">
        <v>-778</v>
      </c>
      <c r="K27" s="359"/>
      <c r="L27" s="359"/>
      <c r="M27" s="359"/>
      <c r="N27" s="359"/>
    </row>
    <row r="28" spans="1:14" s="356" customFormat="1" ht="12.75" customHeight="1" x14ac:dyDescent="0.2">
      <c r="A28" s="838" t="s">
        <v>197</v>
      </c>
      <c r="B28" s="365">
        <v>309</v>
      </c>
      <c r="C28" s="365"/>
      <c r="D28" s="365">
        <v>-10</v>
      </c>
      <c r="E28" s="365">
        <v>17</v>
      </c>
      <c r="F28" s="834">
        <v>252</v>
      </c>
      <c r="G28" s="359"/>
      <c r="H28" s="365">
        <v>91</v>
      </c>
      <c r="I28" s="365">
        <v>11</v>
      </c>
      <c r="J28" s="835">
        <v>97</v>
      </c>
      <c r="K28" s="359"/>
      <c r="L28" s="359"/>
      <c r="M28" s="359"/>
      <c r="N28" s="359"/>
    </row>
    <row r="29" spans="1:14" s="356" customFormat="1" ht="14.1" customHeight="1" x14ac:dyDescent="0.2">
      <c r="A29" s="838" t="s">
        <v>269</v>
      </c>
      <c r="B29" s="365">
        <v>-1730</v>
      </c>
      <c r="C29" s="839" t="s">
        <v>7</v>
      </c>
      <c r="D29" s="365">
        <v>-110</v>
      </c>
      <c r="E29" s="365">
        <v>-357</v>
      </c>
      <c r="F29" s="834">
        <v>120</v>
      </c>
      <c r="G29" s="359"/>
      <c r="H29" s="365">
        <v>-136.27199999999999</v>
      </c>
      <c r="I29" s="365">
        <v>-38.728000000000009</v>
      </c>
      <c r="J29" s="835">
        <v>-1794</v>
      </c>
      <c r="K29" s="840"/>
      <c r="L29" s="359"/>
      <c r="M29" s="359"/>
      <c r="N29" s="359"/>
    </row>
    <row r="30" spans="1:14" s="356" customFormat="1" ht="12.75" customHeight="1" x14ac:dyDescent="0.2">
      <c r="A30" s="841" t="s">
        <v>150</v>
      </c>
      <c r="B30" s="365">
        <v>-251</v>
      </c>
      <c r="C30" s="365"/>
      <c r="D30" s="365">
        <v>-525</v>
      </c>
      <c r="E30" s="365">
        <v>-435</v>
      </c>
      <c r="F30" s="834">
        <v>-430</v>
      </c>
      <c r="G30" s="359"/>
      <c r="H30" s="365">
        <v>-282</v>
      </c>
      <c r="I30" s="365">
        <v>-214</v>
      </c>
      <c r="J30" s="835">
        <v>-237</v>
      </c>
      <c r="K30" s="359"/>
      <c r="L30" s="359"/>
      <c r="M30" s="359"/>
      <c r="N30" s="359"/>
    </row>
    <row r="31" spans="1:14" s="356" customFormat="1" ht="12.75" customHeight="1" x14ac:dyDescent="0.2">
      <c r="A31" s="841" t="s">
        <v>151</v>
      </c>
      <c r="B31" s="259">
        <v>195</v>
      </c>
      <c r="C31" s="259"/>
      <c r="D31" s="259">
        <v>-520</v>
      </c>
      <c r="E31" s="259">
        <v>1652</v>
      </c>
      <c r="F31" s="842">
        <v>213</v>
      </c>
      <c r="G31" s="359"/>
      <c r="H31" s="259">
        <v>298</v>
      </c>
      <c r="I31" s="259">
        <v>-203</v>
      </c>
      <c r="J31" s="425">
        <v>-230</v>
      </c>
      <c r="K31" s="359"/>
      <c r="L31" s="359"/>
      <c r="M31" s="359"/>
      <c r="N31" s="359"/>
    </row>
    <row r="32" spans="1:14" s="724" customFormat="1" ht="12.75" customHeight="1" x14ac:dyDescent="0.2">
      <c r="A32" s="843" t="s">
        <v>194</v>
      </c>
      <c r="B32" s="263">
        <v>-3999</v>
      </c>
      <c r="C32" s="263"/>
      <c r="D32" s="263">
        <v>8133</v>
      </c>
      <c r="E32" s="263">
        <v>-938</v>
      </c>
      <c r="F32" s="844">
        <v>-1045</v>
      </c>
      <c r="G32" s="799"/>
      <c r="H32" s="263">
        <v>-2860</v>
      </c>
      <c r="I32" s="263">
        <v>9209</v>
      </c>
      <c r="J32" s="426">
        <v>-144</v>
      </c>
      <c r="K32" s="799"/>
      <c r="L32" s="799"/>
      <c r="M32" s="799"/>
      <c r="N32" s="799"/>
    </row>
    <row r="33" spans="1:14" s="356" customFormat="1" ht="12.75" customHeight="1" x14ac:dyDescent="0.2">
      <c r="A33" s="837" t="s">
        <v>152</v>
      </c>
      <c r="B33" s="259">
        <v>-7124</v>
      </c>
      <c r="C33" s="259"/>
      <c r="D33" s="259">
        <v>5974</v>
      </c>
      <c r="E33" s="259">
        <v>-1522</v>
      </c>
      <c r="F33" s="842">
        <v>-2216</v>
      </c>
      <c r="G33" s="359"/>
      <c r="H33" s="259">
        <v>-4085.2719999999999</v>
      </c>
      <c r="I33" s="259">
        <v>7486.2719999999999</v>
      </c>
      <c r="J33" s="425">
        <v>-3086</v>
      </c>
      <c r="K33" s="359"/>
      <c r="L33" s="359"/>
      <c r="M33" s="359"/>
      <c r="N33" s="359"/>
    </row>
    <row r="34" spans="1:14" s="356" customFormat="1" ht="4.5" customHeight="1" x14ac:dyDescent="0.2">
      <c r="A34" s="837"/>
      <c r="B34" s="259"/>
      <c r="C34" s="259"/>
      <c r="D34" s="259"/>
      <c r="E34" s="259"/>
      <c r="F34" s="842"/>
      <c r="G34" s="359"/>
      <c r="H34" s="259"/>
      <c r="I34" s="259"/>
      <c r="J34" s="425"/>
      <c r="K34" s="359"/>
      <c r="L34" s="359"/>
      <c r="M34" s="359"/>
      <c r="N34" s="359"/>
    </row>
    <row r="35" spans="1:14" s="356" customFormat="1" ht="12.75" customHeight="1" x14ac:dyDescent="0.2">
      <c r="A35" s="836" t="s">
        <v>208</v>
      </c>
      <c r="B35" s="259">
        <v>-6393</v>
      </c>
      <c r="C35" s="259"/>
      <c r="D35" s="259">
        <v>4610</v>
      </c>
      <c r="E35" s="259">
        <v>5451</v>
      </c>
      <c r="F35" s="842">
        <v>13475</v>
      </c>
      <c r="G35" s="359"/>
      <c r="H35" s="259">
        <v>-7054.6149999999998</v>
      </c>
      <c r="I35" s="259">
        <v>11777</v>
      </c>
      <c r="J35" s="425">
        <v>-1627</v>
      </c>
      <c r="K35" s="359"/>
      <c r="L35" s="359"/>
      <c r="M35" s="359"/>
      <c r="N35" s="359"/>
    </row>
    <row r="36" spans="1:14" s="356" customFormat="1" ht="4.5" customHeight="1" x14ac:dyDescent="0.2">
      <c r="A36" s="836"/>
      <c r="B36" s="846"/>
      <c r="C36" s="846"/>
      <c r="D36" s="846"/>
      <c r="E36" s="846"/>
      <c r="F36" s="847"/>
      <c r="G36" s="359"/>
      <c r="H36" s="846"/>
      <c r="I36" s="846"/>
      <c r="J36" s="848"/>
      <c r="K36" s="359"/>
      <c r="L36" s="359"/>
      <c r="M36" s="359"/>
      <c r="N36" s="359"/>
    </row>
    <row r="37" spans="1:14" s="356" customFormat="1" ht="12.75" customHeight="1" x14ac:dyDescent="0.2">
      <c r="A37" s="836" t="s">
        <v>209</v>
      </c>
      <c r="B37" s="365"/>
      <c r="C37" s="365"/>
      <c r="D37" s="365"/>
      <c r="E37" s="365"/>
      <c r="F37" s="834"/>
      <c r="G37" s="359"/>
      <c r="H37" s="365"/>
      <c r="I37" s="365"/>
      <c r="J37" s="835"/>
      <c r="K37" s="359"/>
      <c r="L37" s="359"/>
      <c r="M37" s="359"/>
      <c r="N37" s="359"/>
    </row>
    <row r="38" spans="1:14" s="356" customFormat="1" ht="12.75" customHeight="1" x14ac:dyDescent="0.2">
      <c r="A38" s="850" t="s">
        <v>210</v>
      </c>
      <c r="B38" s="365" t="s">
        <v>156</v>
      </c>
      <c r="C38" s="365"/>
      <c r="D38" s="365">
        <v>-8252</v>
      </c>
      <c r="E38" s="365">
        <v>-381</v>
      </c>
      <c r="F38" s="365">
        <v>1</v>
      </c>
      <c r="G38" s="359"/>
      <c r="H38" s="365">
        <v>-61</v>
      </c>
      <c r="I38" s="365">
        <v>-8863</v>
      </c>
      <c r="J38" s="835">
        <v>-21</v>
      </c>
      <c r="K38" s="359"/>
      <c r="L38" s="359"/>
      <c r="M38" s="359"/>
      <c r="N38" s="359"/>
    </row>
    <row r="39" spans="1:14" s="724" customFormat="1" ht="12.75" customHeight="1" x14ac:dyDescent="0.2">
      <c r="A39" s="851" t="s">
        <v>211</v>
      </c>
      <c r="B39" s="263">
        <v>-1318</v>
      </c>
      <c r="C39" s="263"/>
      <c r="D39" s="263">
        <v>1112</v>
      </c>
      <c r="E39" s="263">
        <v>1062</v>
      </c>
      <c r="F39" s="263">
        <v>-1609</v>
      </c>
      <c r="G39" s="799"/>
      <c r="H39" s="263">
        <v>92</v>
      </c>
      <c r="I39" s="263">
        <v>-4236</v>
      </c>
      <c r="J39" s="426">
        <v>43</v>
      </c>
      <c r="K39" s="799"/>
      <c r="L39" s="799"/>
      <c r="M39" s="799"/>
      <c r="N39" s="799"/>
    </row>
    <row r="40" spans="1:14" s="356" customFormat="1" ht="12.75" customHeight="1" x14ac:dyDescent="0.2">
      <c r="A40" s="837" t="s">
        <v>212</v>
      </c>
      <c r="B40" s="365">
        <v>-1318</v>
      </c>
      <c r="C40" s="365"/>
      <c r="D40" s="365">
        <v>-7140</v>
      </c>
      <c r="E40" s="365">
        <v>681</v>
      </c>
      <c r="F40" s="834">
        <v>-1608</v>
      </c>
      <c r="G40" s="359"/>
      <c r="H40" s="365">
        <v>31</v>
      </c>
      <c r="I40" s="365">
        <v>-13099</v>
      </c>
      <c r="J40" s="835">
        <v>22</v>
      </c>
      <c r="K40" s="359"/>
      <c r="L40" s="359"/>
      <c r="M40" s="359"/>
      <c r="N40" s="359"/>
    </row>
    <row r="41" spans="1:14" s="356" customFormat="1" ht="4.5" customHeight="1" x14ac:dyDescent="0.2">
      <c r="A41" s="841"/>
      <c r="B41" s="365"/>
      <c r="C41" s="365"/>
      <c r="D41" s="365"/>
      <c r="E41" s="365"/>
      <c r="F41" s="834"/>
      <c r="G41" s="359"/>
      <c r="H41" s="365"/>
      <c r="I41" s="365"/>
      <c r="J41" s="835"/>
      <c r="K41" s="359"/>
      <c r="L41" s="359"/>
      <c r="M41" s="359"/>
      <c r="N41" s="359"/>
    </row>
    <row r="42" spans="1:14" s="692" customFormat="1" ht="12.75" customHeight="1" x14ac:dyDescent="0.2">
      <c r="A42" s="852" t="s">
        <v>213</v>
      </c>
      <c r="B42" s="259">
        <v>-327</v>
      </c>
      <c r="C42" s="259"/>
      <c r="D42" s="259">
        <v>599</v>
      </c>
      <c r="E42" s="259">
        <v>-1994</v>
      </c>
      <c r="F42" s="842">
        <v>-30</v>
      </c>
      <c r="G42" s="826"/>
      <c r="H42" s="259">
        <v>-214.298</v>
      </c>
      <c r="I42" s="259">
        <v>2357.2979999999998</v>
      </c>
      <c r="J42" s="425">
        <v>-1711</v>
      </c>
      <c r="K42" s="826"/>
      <c r="L42" s="826"/>
      <c r="M42" s="826"/>
      <c r="N42" s="826"/>
    </row>
    <row r="43" spans="1:14" s="356" customFormat="1" ht="4.5" customHeight="1" x14ac:dyDescent="0.2">
      <c r="A43" s="837"/>
      <c r="B43" s="365"/>
      <c r="C43" s="365"/>
      <c r="D43" s="365"/>
      <c r="E43" s="365"/>
      <c r="F43" s="834"/>
      <c r="G43" s="359"/>
      <c r="H43" s="365"/>
      <c r="I43" s="365"/>
      <c r="J43" s="835"/>
      <c r="K43" s="359"/>
      <c r="L43" s="359"/>
      <c r="M43" s="359"/>
      <c r="N43" s="359"/>
    </row>
    <row r="44" spans="1:14" s="356" customFormat="1" ht="12.75" customHeight="1" x14ac:dyDescent="0.2">
      <c r="A44" s="837" t="s">
        <v>214</v>
      </c>
      <c r="B44" s="259">
        <v>-8038</v>
      </c>
      <c r="C44" s="259"/>
      <c r="D44" s="259">
        <v>-1931</v>
      </c>
      <c r="E44" s="259">
        <v>4138</v>
      </c>
      <c r="F44" s="842">
        <v>11837</v>
      </c>
      <c r="G44" s="359"/>
      <c r="H44" s="259">
        <v>-7237.9129999999996</v>
      </c>
      <c r="I44" s="259">
        <v>1034.9129999999996</v>
      </c>
      <c r="J44" s="425">
        <v>-3316</v>
      </c>
      <c r="K44" s="359"/>
      <c r="L44" s="359"/>
      <c r="M44" s="359"/>
      <c r="N44" s="359"/>
    </row>
    <row r="45" spans="1:14" s="356" customFormat="1" ht="4.5" customHeight="1" x14ac:dyDescent="0.2">
      <c r="A45" s="837"/>
      <c r="B45" s="259"/>
      <c r="C45" s="259"/>
      <c r="D45" s="259"/>
      <c r="E45" s="259"/>
      <c r="F45" s="842"/>
      <c r="G45" s="359"/>
      <c r="H45" s="259"/>
      <c r="I45" s="259"/>
      <c r="J45" s="425"/>
      <c r="K45" s="359"/>
      <c r="L45" s="359"/>
      <c r="M45" s="359"/>
      <c r="N45" s="359"/>
    </row>
    <row r="46" spans="1:14" s="692" customFormat="1" ht="12.75" customHeight="1" x14ac:dyDescent="0.2">
      <c r="A46" s="853" t="s">
        <v>215</v>
      </c>
      <c r="B46" s="259">
        <v>38676</v>
      </c>
      <c r="C46" s="259"/>
      <c r="D46" s="259">
        <v>30638</v>
      </c>
      <c r="E46" s="259">
        <v>28707</v>
      </c>
      <c r="F46" s="842">
        <v>32845</v>
      </c>
      <c r="G46" s="826"/>
      <c r="H46" s="259">
        <v>44682</v>
      </c>
      <c r="I46" s="259">
        <v>37444</v>
      </c>
      <c r="J46" s="425">
        <v>38479</v>
      </c>
      <c r="K46" s="826"/>
      <c r="L46" s="826"/>
      <c r="M46" s="826"/>
      <c r="N46" s="826"/>
    </row>
    <row r="47" spans="1:14" s="692" customFormat="1" ht="4.5" customHeight="1" x14ac:dyDescent="0.2">
      <c r="A47" s="853"/>
      <c r="B47" s="259"/>
      <c r="C47" s="259"/>
      <c r="D47" s="259"/>
      <c r="E47" s="259"/>
      <c r="F47" s="842"/>
      <c r="G47" s="826"/>
      <c r="H47" s="259"/>
      <c r="I47" s="259"/>
      <c r="J47" s="425"/>
      <c r="K47" s="826"/>
      <c r="L47" s="826"/>
      <c r="M47" s="826"/>
      <c r="N47" s="826"/>
    </row>
    <row r="48" spans="1:14" s="751" customFormat="1" ht="12.75" customHeight="1" thickBot="1" x14ac:dyDescent="0.25">
      <c r="A48" s="854" t="s">
        <v>216</v>
      </c>
      <c r="B48" s="855">
        <v>30638</v>
      </c>
      <c r="C48" s="855"/>
      <c r="D48" s="855">
        <v>28707</v>
      </c>
      <c r="E48" s="855">
        <v>32845</v>
      </c>
      <c r="F48" s="856">
        <v>44682</v>
      </c>
      <c r="G48" s="856"/>
      <c r="H48" s="855">
        <v>37444</v>
      </c>
      <c r="I48" s="855">
        <v>38479</v>
      </c>
      <c r="J48" s="857">
        <v>35163</v>
      </c>
      <c r="K48" s="858"/>
      <c r="L48" s="858"/>
      <c r="M48" s="858"/>
      <c r="N48" s="858"/>
    </row>
    <row r="49" spans="1:14" s="356" customFormat="1" ht="4.5" customHeight="1" x14ac:dyDescent="0.2">
      <c r="A49" s="359"/>
      <c r="B49" s="359"/>
      <c r="C49" s="359"/>
      <c r="D49" s="359"/>
      <c r="E49" s="359"/>
      <c r="F49" s="359"/>
      <c r="G49" s="359"/>
      <c r="H49" s="359"/>
      <c r="I49" s="359"/>
      <c r="J49" s="359"/>
      <c r="K49" s="359"/>
      <c r="L49" s="359"/>
      <c r="M49" s="359"/>
      <c r="N49" s="359"/>
    </row>
    <row r="50" spans="1:14" s="356" customFormat="1" ht="13.5" customHeight="1" x14ac:dyDescent="0.2">
      <c r="A50" s="787" t="s">
        <v>281</v>
      </c>
      <c r="B50" s="355"/>
      <c r="C50" s="355"/>
      <c r="D50" s="355"/>
      <c r="E50" s="355"/>
      <c r="F50" s="355"/>
      <c r="G50" s="355"/>
      <c r="H50" s="355"/>
      <c r="I50" s="359"/>
      <c r="J50" s="359"/>
      <c r="K50" s="359"/>
      <c r="L50" s="359"/>
      <c r="M50" s="359"/>
      <c r="N50" s="359"/>
    </row>
  </sheetData>
  <mergeCells count="3">
    <mergeCell ref="A1:J1"/>
    <mergeCell ref="H3:J3"/>
    <mergeCell ref="B3:F3"/>
  </mergeCells>
  <phoneticPr fontId="0" type="noConversion"/>
  <pageMargins left="0.55118110236220474" right="0.47244094488188981" top="0.55118110236220474" bottom="0.51181102362204722" header="0" footer="0.27559055118110237"/>
  <pageSetup paperSize="9" scale="80" orientation="portrait" cellComments="asDisplayed" r:id="rId1"/>
  <headerFooter alignWithMargins="0">
    <oddHeader xml:space="preserve">&amp;C&amp;"Arial,Bold"&amp;14
</oddHeader>
    <oddFooter>&amp;L&amp;9&amp;K01+022Ericsson Third Quarter Report 2013&amp;R&amp;K01+022&amp;P</oddFooter>
  </headerFooter>
  <legacyDrawingHF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fitToPage="1"/>
  </sheetPr>
  <dimension ref="A1:AC74"/>
  <sheetViews>
    <sheetView showGridLines="0" view="pageBreakPreview" zoomScaleNormal="100" zoomScaleSheetLayoutView="100" zoomScalePageLayoutView="90" workbookViewId="0">
      <pane xSplit="5" ySplit="4" topLeftCell="F5" activePane="bottomRight" state="frozen"/>
      <selection sqref="A1:XFD1048576"/>
      <selection pane="topRight" sqref="A1:XFD1048576"/>
      <selection pane="bottomLeft" sqref="A1:XFD1048576"/>
      <selection pane="bottomRight" activeCell="K17" sqref="K17"/>
    </sheetView>
  </sheetViews>
  <sheetFormatPr defaultColWidth="8.85546875" defaultRowHeight="12" outlineLevelCol="1" x14ac:dyDescent="0.2"/>
  <cols>
    <col min="1" max="1" width="58.28515625" style="511" customWidth="1"/>
    <col min="2" max="2" width="9.7109375" style="545" customWidth="1"/>
    <col min="3" max="3" width="9.7109375" style="511" customWidth="1"/>
    <col min="4" max="4" width="2.28515625" style="577" customWidth="1"/>
    <col min="5" max="5" width="9.7109375" style="511" customWidth="1" outlineLevel="1"/>
    <col min="6" max="6" width="9.7109375" style="511" customWidth="1"/>
    <col min="7" max="14" width="5.28515625" style="511" customWidth="1"/>
    <col min="15" max="34" width="5.28515625" style="513" customWidth="1"/>
    <col min="35" max="16384" width="8.85546875" style="513"/>
  </cols>
  <sheetData>
    <row r="1" spans="1:14" ht="12.75" customHeight="1" x14ac:dyDescent="0.2">
      <c r="A1" s="566" t="s">
        <v>69</v>
      </c>
      <c r="B1" s="567"/>
      <c r="C1" s="567"/>
      <c r="D1" s="528"/>
    </row>
    <row r="2" spans="1:14" s="573" customFormat="1" ht="4.5" customHeight="1" thickBot="1" x14ac:dyDescent="0.25">
      <c r="A2" s="568"/>
      <c r="B2" s="569"/>
      <c r="C2" s="570"/>
      <c r="D2" s="571"/>
      <c r="E2" s="570"/>
      <c r="F2" s="572"/>
      <c r="G2" s="572"/>
      <c r="H2" s="572"/>
      <c r="I2" s="572"/>
      <c r="J2" s="572"/>
      <c r="K2" s="572"/>
      <c r="L2" s="572"/>
      <c r="M2" s="572"/>
      <c r="N2" s="572"/>
    </row>
    <row r="3" spans="1:14" s="553" customFormat="1" ht="12.75" customHeight="1" x14ac:dyDescent="0.2">
      <c r="A3" s="600"/>
      <c r="B3" s="1249" t="s">
        <v>298</v>
      </c>
      <c r="C3" s="1249"/>
      <c r="D3" s="597"/>
      <c r="E3" s="1250" t="s">
        <v>35</v>
      </c>
      <c r="F3" s="1251"/>
      <c r="G3" s="520"/>
      <c r="H3" s="520"/>
      <c r="I3" s="520"/>
      <c r="J3" s="520"/>
      <c r="K3" s="520"/>
      <c r="L3" s="520"/>
      <c r="M3" s="520"/>
      <c r="N3" s="520"/>
    </row>
    <row r="4" spans="1:14" s="574" customFormat="1" ht="12.75" customHeight="1" x14ac:dyDescent="0.2">
      <c r="A4" s="547" t="s">
        <v>163</v>
      </c>
      <c r="B4" s="598">
        <v>2012</v>
      </c>
      <c r="C4" s="598">
        <v>2013</v>
      </c>
      <c r="D4" s="599"/>
      <c r="E4" s="598">
        <v>2012</v>
      </c>
      <c r="F4" s="598">
        <v>2013</v>
      </c>
      <c r="G4" s="525"/>
      <c r="H4" s="525"/>
      <c r="I4" s="525"/>
      <c r="J4" s="525"/>
      <c r="K4" s="525"/>
      <c r="L4" s="525"/>
      <c r="M4" s="525"/>
      <c r="N4" s="525"/>
    </row>
    <row r="5" spans="1:14" ht="4.5" customHeight="1" x14ac:dyDescent="0.2">
      <c r="A5" s="567"/>
      <c r="C5" s="589"/>
      <c r="D5" s="575"/>
      <c r="F5" s="557"/>
    </row>
    <row r="6" spans="1:14" s="864" customFormat="1" ht="12.75" customHeight="1" x14ac:dyDescent="0.2">
      <c r="A6" s="859" t="s">
        <v>165</v>
      </c>
      <c r="B6" s="860" t="s">
        <v>156</v>
      </c>
      <c r="C6" s="861"/>
      <c r="D6" s="860"/>
      <c r="E6" s="860" t="s">
        <v>156</v>
      </c>
      <c r="F6" s="861"/>
      <c r="G6" s="862"/>
      <c r="H6" s="862"/>
      <c r="I6" s="862"/>
      <c r="J6" s="862"/>
      <c r="K6" s="862"/>
      <c r="L6" s="862"/>
      <c r="M6" s="862"/>
      <c r="N6" s="862"/>
    </row>
    <row r="7" spans="1:14" s="869" customFormat="1" ht="12.75" customHeight="1" x14ac:dyDescent="0.2">
      <c r="A7" s="865" t="s">
        <v>166</v>
      </c>
      <c r="B7" s="866" t="s">
        <v>156</v>
      </c>
      <c r="C7" s="867"/>
      <c r="D7" s="866"/>
      <c r="E7" s="866" t="s">
        <v>156</v>
      </c>
      <c r="F7" s="867"/>
      <c r="G7" s="868"/>
      <c r="H7" s="868"/>
      <c r="I7" s="868"/>
      <c r="J7" s="868"/>
      <c r="K7" s="868"/>
      <c r="L7" s="868"/>
      <c r="M7" s="868"/>
      <c r="N7" s="868"/>
    </row>
    <row r="8" spans="1:14" s="864" customFormat="1" ht="12.75" customHeight="1" x14ac:dyDescent="0.2">
      <c r="A8" s="870" t="s">
        <v>167</v>
      </c>
      <c r="B8" s="860" t="s">
        <v>156</v>
      </c>
      <c r="C8" s="861"/>
      <c r="D8" s="860"/>
      <c r="E8" s="860" t="s">
        <v>156</v>
      </c>
      <c r="F8" s="861"/>
      <c r="G8" s="862"/>
      <c r="H8" s="862"/>
      <c r="I8" s="862"/>
      <c r="J8" s="862"/>
      <c r="K8" s="862"/>
      <c r="L8" s="862"/>
      <c r="M8" s="862"/>
      <c r="N8" s="862"/>
    </row>
    <row r="9" spans="1:14" s="864" customFormat="1" ht="4.5" customHeight="1" x14ac:dyDescent="0.2">
      <c r="A9" s="871"/>
      <c r="B9" s="862"/>
      <c r="C9" s="872"/>
      <c r="D9" s="873"/>
      <c r="E9" s="862"/>
      <c r="F9" s="891"/>
      <c r="G9" s="862"/>
      <c r="H9" s="862"/>
      <c r="I9" s="862"/>
      <c r="J9" s="862"/>
      <c r="K9" s="862"/>
      <c r="L9" s="862"/>
      <c r="M9" s="862"/>
      <c r="N9" s="862"/>
    </row>
    <row r="10" spans="1:14" s="864" customFormat="1" ht="12.75" customHeight="1" x14ac:dyDescent="0.2">
      <c r="A10" s="859" t="s">
        <v>220</v>
      </c>
      <c r="B10" s="860">
        <v>-103</v>
      </c>
      <c r="C10" s="861">
        <v>-300</v>
      </c>
      <c r="D10" s="860"/>
      <c r="E10" s="860">
        <v>-556</v>
      </c>
      <c r="F10" s="861">
        <v>-886</v>
      </c>
      <c r="G10" s="862"/>
      <c r="H10" s="862"/>
      <c r="I10" s="862"/>
      <c r="J10" s="862"/>
      <c r="K10" s="862"/>
      <c r="L10" s="862"/>
      <c r="M10" s="862"/>
      <c r="N10" s="862"/>
    </row>
    <row r="11" spans="1:14" s="869" customFormat="1" ht="12.75" customHeight="1" x14ac:dyDescent="0.2">
      <c r="A11" s="865" t="s">
        <v>219</v>
      </c>
      <c r="B11" s="875">
        <v>637</v>
      </c>
      <c r="C11" s="876">
        <v>621</v>
      </c>
      <c r="D11" s="875"/>
      <c r="E11" s="875">
        <v>1864</v>
      </c>
      <c r="F11" s="876">
        <v>1972</v>
      </c>
      <c r="G11" s="868"/>
      <c r="H11" s="868"/>
      <c r="I11" s="868"/>
      <c r="J11" s="868"/>
      <c r="K11" s="868"/>
      <c r="L11" s="868"/>
      <c r="M11" s="868"/>
      <c r="N11" s="868"/>
    </row>
    <row r="12" spans="1:14" s="864" customFormat="1" ht="12.75" customHeight="1" x14ac:dyDescent="0.2">
      <c r="A12" s="870" t="s">
        <v>171</v>
      </c>
      <c r="B12" s="860">
        <v>534</v>
      </c>
      <c r="C12" s="861">
        <v>321</v>
      </c>
      <c r="D12" s="860"/>
      <c r="E12" s="860">
        <v>1308</v>
      </c>
      <c r="F12" s="861">
        <v>1086</v>
      </c>
      <c r="G12" s="862"/>
      <c r="H12" s="862"/>
      <c r="I12" s="862"/>
      <c r="J12" s="862"/>
      <c r="K12" s="862"/>
      <c r="L12" s="862"/>
      <c r="M12" s="862"/>
      <c r="N12" s="862"/>
    </row>
    <row r="13" spans="1:14" s="864" customFormat="1" ht="4.5" customHeight="1" x14ac:dyDescent="0.2">
      <c r="A13" s="871"/>
      <c r="B13" s="862"/>
      <c r="C13" s="872"/>
      <c r="D13" s="873"/>
      <c r="E13" s="862"/>
      <c r="F13" s="891"/>
      <c r="G13" s="862"/>
      <c r="H13" s="862"/>
      <c r="I13" s="862"/>
      <c r="J13" s="862"/>
      <c r="K13" s="862"/>
      <c r="L13" s="862"/>
      <c r="M13" s="862"/>
      <c r="N13" s="862"/>
    </row>
    <row r="14" spans="1:14" s="869" customFormat="1" ht="12.75" customHeight="1" x14ac:dyDescent="0.2">
      <c r="A14" s="865" t="s">
        <v>266</v>
      </c>
      <c r="B14" s="875">
        <v>2960</v>
      </c>
      <c r="C14" s="876">
        <v>1152</v>
      </c>
      <c r="D14" s="875"/>
      <c r="E14" s="875">
        <v>9224</v>
      </c>
      <c r="F14" s="876">
        <v>3121</v>
      </c>
      <c r="G14" s="868"/>
      <c r="H14" s="868"/>
      <c r="I14" s="868"/>
      <c r="J14" s="868"/>
      <c r="K14" s="868"/>
      <c r="L14" s="868"/>
      <c r="M14" s="868"/>
      <c r="N14" s="868"/>
    </row>
    <row r="15" spans="1:14" s="864" customFormat="1" ht="12.75" customHeight="1" x14ac:dyDescent="0.2">
      <c r="A15" s="870" t="s">
        <v>174</v>
      </c>
      <c r="B15" s="860">
        <v>3494</v>
      </c>
      <c r="C15" s="861">
        <v>1473</v>
      </c>
      <c r="D15" s="860"/>
      <c r="E15" s="860">
        <v>10532</v>
      </c>
      <c r="F15" s="861">
        <v>4207</v>
      </c>
      <c r="G15" s="862"/>
      <c r="H15" s="862"/>
      <c r="I15" s="862"/>
      <c r="J15" s="862"/>
      <c r="K15" s="862"/>
      <c r="L15" s="862"/>
      <c r="M15" s="862"/>
      <c r="N15" s="862"/>
    </row>
    <row r="16" spans="1:14" s="864" customFormat="1" ht="4.5" customHeight="1" x14ac:dyDescent="0.2">
      <c r="A16" s="871"/>
      <c r="B16" s="862"/>
      <c r="C16" s="872"/>
      <c r="D16" s="873"/>
      <c r="E16" s="862"/>
      <c r="F16" s="891"/>
      <c r="G16" s="862"/>
      <c r="H16" s="862"/>
      <c r="I16" s="862"/>
      <c r="J16" s="862"/>
      <c r="K16" s="862"/>
      <c r="L16" s="862"/>
      <c r="M16" s="862"/>
      <c r="N16" s="862"/>
    </row>
    <row r="17" spans="1:29" s="864" customFormat="1" ht="12.75" customHeight="1" x14ac:dyDescent="0.2">
      <c r="A17" s="859" t="s">
        <v>4</v>
      </c>
      <c r="B17" s="860"/>
      <c r="C17" s="877"/>
      <c r="D17" s="860"/>
      <c r="E17" s="878"/>
      <c r="F17" s="877"/>
      <c r="G17" s="862"/>
      <c r="H17" s="862"/>
      <c r="I17" s="862"/>
      <c r="J17" s="862"/>
      <c r="K17" s="862"/>
      <c r="L17" s="862"/>
      <c r="M17" s="862"/>
      <c r="N17" s="862"/>
    </row>
    <row r="18" spans="1:29" s="869" customFormat="1" ht="12.75" customHeight="1" x14ac:dyDescent="0.2">
      <c r="A18" s="865" t="s">
        <v>175</v>
      </c>
      <c r="B18" s="875">
        <v>-247</v>
      </c>
      <c r="C18" s="876">
        <v>18</v>
      </c>
      <c r="D18" s="875"/>
      <c r="E18" s="875">
        <v>-570</v>
      </c>
      <c r="F18" s="876">
        <v>-211</v>
      </c>
      <c r="G18" s="868"/>
      <c r="H18" s="868"/>
      <c r="I18" s="868"/>
      <c r="J18" s="868"/>
      <c r="K18" s="868"/>
      <c r="L18" s="868"/>
      <c r="M18" s="868"/>
      <c r="N18" s="868"/>
    </row>
    <row r="19" spans="1:29" s="883" customFormat="1" ht="12.75" customHeight="1" thickBot="1" x14ac:dyDescent="0.25">
      <c r="A19" s="879" t="s">
        <v>176</v>
      </c>
      <c r="B19" s="880">
        <v>3247</v>
      </c>
      <c r="C19" s="881">
        <v>1491</v>
      </c>
      <c r="D19" s="880"/>
      <c r="E19" s="880">
        <v>9962</v>
      </c>
      <c r="F19" s="881">
        <v>3996</v>
      </c>
      <c r="G19" s="882"/>
      <c r="H19" s="882"/>
      <c r="I19" s="882"/>
      <c r="J19" s="882"/>
      <c r="K19" s="882"/>
      <c r="L19" s="882"/>
      <c r="M19" s="882"/>
      <c r="N19" s="882"/>
    </row>
    <row r="20" spans="1:29" ht="4.5" customHeight="1" x14ac:dyDescent="0.2">
      <c r="A20" s="567"/>
      <c r="C20" s="576"/>
      <c r="D20" s="575"/>
      <c r="E20" s="576"/>
    </row>
    <row r="21" spans="1:29" s="1173" customFormat="1" ht="12.75" customHeight="1" x14ac:dyDescent="0.2">
      <c r="A21" s="1252" t="s">
        <v>63</v>
      </c>
      <c r="B21" s="1252"/>
      <c r="C21" s="1252"/>
      <c r="D21" s="1252"/>
      <c r="E21" s="1252"/>
      <c r="F21" s="577"/>
      <c r="G21" s="577"/>
      <c r="H21" s="577"/>
      <c r="I21" s="577"/>
      <c r="J21" s="577"/>
      <c r="K21" s="577"/>
      <c r="L21" s="577"/>
      <c r="M21" s="577"/>
      <c r="N21" s="577"/>
    </row>
    <row r="22" spans="1:29" s="573" customFormat="1" ht="4.5" customHeight="1" thickBot="1" x14ac:dyDescent="0.25">
      <c r="A22" s="568"/>
      <c r="B22" s="569"/>
      <c r="C22" s="570"/>
      <c r="D22" s="571"/>
      <c r="E22" s="570"/>
      <c r="F22" s="572"/>
      <c r="G22" s="572"/>
      <c r="H22" s="572"/>
      <c r="I22" s="572"/>
      <c r="J22" s="572"/>
      <c r="K22" s="572"/>
      <c r="L22" s="572"/>
      <c r="M22" s="572"/>
      <c r="N22" s="572"/>
    </row>
    <row r="23" spans="1:29" s="578" customFormat="1" ht="12.75" customHeight="1" x14ac:dyDescent="0.2">
      <c r="A23" s="596"/>
      <c r="B23" s="1249" t="s">
        <v>298</v>
      </c>
      <c r="C23" s="1249"/>
      <c r="D23" s="597"/>
      <c r="E23" s="1250" t="s">
        <v>35</v>
      </c>
      <c r="F23" s="1251"/>
      <c r="G23" s="520"/>
      <c r="H23" s="520"/>
      <c r="I23" s="520"/>
      <c r="J23" s="520"/>
      <c r="K23" s="520"/>
      <c r="L23" s="520"/>
      <c r="M23" s="520"/>
      <c r="N23" s="520"/>
    </row>
    <row r="24" spans="1:29" s="579" customFormat="1" ht="12.75" customHeight="1" x14ac:dyDescent="0.2">
      <c r="A24" s="547" t="s">
        <v>163</v>
      </c>
      <c r="B24" s="598">
        <v>2012</v>
      </c>
      <c r="C24" s="598">
        <v>2013</v>
      </c>
      <c r="D24" s="599"/>
      <c r="E24" s="598">
        <v>2012</v>
      </c>
      <c r="F24" s="598">
        <v>2013</v>
      </c>
      <c r="G24" s="525"/>
      <c r="H24" s="525"/>
      <c r="I24" s="525"/>
      <c r="J24" s="525"/>
      <c r="K24" s="525"/>
      <c r="L24" s="525"/>
      <c r="M24" s="525"/>
      <c r="N24" s="525"/>
    </row>
    <row r="25" spans="1:29" ht="4.5" customHeight="1" x14ac:dyDescent="0.2">
      <c r="A25" s="567"/>
      <c r="C25" s="589"/>
      <c r="D25" s="575"/>
      <c r="F25" s="557"/>
    </row>
    <row r="26" spans="1:29" s="889" customFormat="1" ht="12.75" customHeight="1" x14ac:dyDescent="0.2">
      <c r="A26" s="884" t="s">
        <v>155</v>
      </c>
      <c r="B26" s="885">
        <v>3247</v>
      </c>
      <c r="C26" s="886">
        <v>1491</v>
      </c>
      <c r="D26" s="873"/>
      <c r="E26" s="887">
        <v>9962</v>
      </c>
      <c r="F26" s="886">
        <v>3996</v>
      </c>
      <c r="G26" s="862"/>
      <c r="H26" s="862"/>
      <c r="I26" s="862"/>
      <c r="J26" s="862"/>
      <c r="K26" s="862"/>
      <c r="L26" s="862"/>
      <c r="M26" s="862"/>
      <c r="N26" s="862"/>
      <c r="O26" s="864"/>
      <c r="P26" s="864"/>
      <c r="Q26" s="864"/>
      <c r="R26" s="864"/>
      <c r="S26" s="864"/>
      <c r="T26" s="864"/>
      <c r="U26" s="864"/>
      <c r="V26" s="864"/>
      <c r="W26" s="864"/>
      <c r="X26" s="864"/>
      <c r="Y26" s="864"/>
      <c r="Z26" s="864"/>
      <c r="AA26" s="864"/>
      <c r="AB26" s="864"/>
      <c r="AC26" s="864"/>
    </row>
    <row r="27" spans="1:29" s="864" customFormat="1" ht="4.5" customHeight="1" x14ac:dyDescent="0.2">
      <c r="A27" s="871"/>
      <c r="B27" s="890"/>
      <c r="C27" s="891"/>
      <c r="D27" s="873"/>
      <c r="E27" s="887"/>
      <c r="F27" s="891"/>
      <c r="G27" s="862"/>
      <c r="H27" s="862"/>
      <c r="I27" s="862"/>
      <c r="J27" s="862"/>
      <c r="K27" s="862"/>
      <c r="L27" s="862"/>
      <c r="M27" s="862"/>
      <c r="N27" s="862"/>
    </row>
    <row r="28" spans="1:29" s="889" customFormat="1" ht="12.75" customHeight="1" x14ac:dyDescent="0.2">
      <c r="A28" s="892" t="s">
        <v>218</v>
      </c>
      <c r="B28" s="885"/>
      <c r="C28" s="886"/>
      <c r="D28" s="873"/>
      <c r="E28" s="885"/>
      <c r="F28" s="886"/>
      <c r="G28" s="862"/>
      <c r="H28" s="862"/>
      <c r="I28" s="862"/>
      <c r="J28" s="862"/>
      <c r="K28" s="862"/>
      <c r="L28" s="862"/>
      <c r="M28" s="862"/>
      <c r="N28" s="862"/>
      <c r="O28" s="864"/>
      <c r="P28" s="864"/>
      <c r="Q28" s="864"/>
      <c r="R28" s="864"/>
      <c r="S28" s="864"/>
      <c r="T28" s="864"/>
      <c r="U28" s="864"/>
      <c r="V28" s="864"/>
      <c r="W28" s="864"/>
      <c r="X28" s="864"/>
      <c r="Y28" s="864"/>
      <c r="Z28" s="864"/>
      <c r="AA28" s="864"/>
      <c r="AB28" s="864"/>
      <c r="AC28" s="864"/>
    </row>
    <row r="29" spans="1:29" s="889" customFormat="1" ht="12.75" customHeight="1" x14ac:dyDescent="0.2">
      <c r="A29" s="893" t="s">
        <v>113</v>
      </c>
      <c r="B29" s="885" t="s">
        <v>156</v>
      </c>
      <c r="C29" s="894" t="s">
        <v>156</v>
      </c>
      <c r="D29" s="873"/>
      <c r="E29" s="885">
        <v>-64</v>
      </c>
      <c r="F29" s="886" t="s">
        <v>156</v>
      </c>
      <c r="G29" s="862"/>
      <c r="H29" s="862"/>
      <c r="I29" s="862"/>
      <c r="J29" s="862"/>
      <c r="K29" s="862"/>
      <c r="L29" s="862"/>
      <c r="M29" s="862"/>
      <c r="N29" s="862"/>
      <c r="O29" s="864"/>
      <c r="P29" s="864"/>
      <c r="Q29" s="864"/>
      <c r="R29" s="864"/>
      <c r="S29" s="864"/>
      <c r="T29" s="864"/>
      <c r="U29" s="864"/>
      <c r="V29" s="864"/>
      <c r="W29" s="864"/>
      <c r="X29" s="864"/>
      <c r="Y29" s="864"/>
      <c r="Z29" s="864"/>
      <c r="AA29" s="864"/>
      <c r="AB29" s="864"/>
      <c r="AC29" s="864"/>
    </row>
    <row r="30" spans="1:29" s="889" customFormat="1" ht="12.75" customHeight="1" x14ac:dyDescent="0.2">
      <c r="A30" s="895" t="s">
        <v>114</v>
      </c>
      <c r="B30" s="885" t="s">
        <v>156</v>
      </c>
      <c r="C30" s="894" t="s">
        <v>156</v>
      </c>
      <c r="D30" s="873"/>
      <c r="E30" s="885">
        <v>-139</v>
      </c>
      <c r="F30" s="886" t="s">
        <v>156</v>
      </c>
      <c r="G30" s="862"/>
      <c r="H30" s="862"/>
      <c r="I30" s="862"/>
      <c r="J30" s="862"/>
      <c r="K30" s="862"/>
      <c r="L30" s="862"/>
      <c r="M30" s="862"/>
      <c r="N30" s="862"/>
      <c r="O30" s="864"/>
      <c r="P30" s="864"/>
      <c r="Q30" s="864"/>
      <c r="R30" s="864"/>
      <c r="S30" s="864"/>
      <c r="T30" s="864"/>
      <c r="U30" s="864"/>
      <c r="V30" s="864"/>
      <c r="W30" s="864"/>
      <c r="X30" s="864"/>
      <c r="Y30" s="864"/>
      <c r="Z30" s="864"/>
      <c r="AA30" s="864"/>
      <c r="AB30" s="864"/>
      <c r="AC30" s="864"/>
    </row>
    <row r="31" spans="1:29" s="900" customFormat="1" ht="12.75" customHeight="1" x14ac:dyDescent="0.2">
      <c r="A31" s="896" t="s">
        <v>102</v>
      </c>
      <c r="B31" s="897" t="s">
        <v>156</v>
      </c>
      <c r="C31" s="898" t="s">
        <v>156</v>
      </c>
      <c r="D31" s="875"/>
      <c r="E31" s="897" t="s">
        <v>156</v>
      </c>
      <c r="F31" s="867" t="s">
        <v>156</v>
      </c>
      <c r="G31" s="534"/>
      <c r="H31" s="534"/>
      <c r="I31" s="534"/>
      <c r="J31" s="534"/>
      <c r="K31" s="534"/>
      <c r="L31" s="534"/>
      <c r="M31" s="534"/>
      <c r="N31" s="534"/>
      <c r="O31" s="899"/>
      <c r="P31" s="899"/>
      <c r="Q31" s="899"/>
      <c r="R31" s="899"/>
      <c r="S31" s="899"/>
      <c r="T31" s="899"/>
      <c r="U31" s="899"/>
      <c r="V31" s="899"/>
      <c r="W31" s="899"/>
      <c r="X31" s="899"/>
      <c r="Y31" s="899"/>
      <c r="Z31" s="899"/>
      <c r="AA31" s="899"/>
      <c r="AB31" s="899"/>
      <c r="AC31" s="899"/>
    </row>
    <row r="32" spans="1:29" s="902" customFormat="1" ht="12.75" customHeight="1" x14ac:dyDescent="0.2">
      <c r="A32" s="901" t="s">
        <v>85</v>
      </c>
      <c r="B32" s="897" t="s">
        <v>156</v>
      </c>
      <c r="C32" s="898" t="s">
        <v>156</v>
      </c>
      <c r="D32" s="875"/>
      <c r="E32" s="897">
        <v>-203</v>
      </c>
      <c r="F32" s="867" t="s">
        <v>156</v>
      </c>
      <c r="G32" s="868"/>
      <c r="H32" s="868"/>
      <c r="I32" s="868"/>
      <c r="J32" s="868"/>
      <c r="K32" s="868"/>
      <c r="L32" s="868"/>
      <c r="M32" s="868"/>
      <c r="N32" s="868"/>
      <c r="O32" s="869"/>
      <c r="P32" s="869"/>
      <c r="Q32" s="869"/>
      <c r="R32" s="869"/>
      <c r="S32" s="869"/>
      <c r="T32" s="869"/>
      <c r="U32" s="869"/>
      <c r="V32" s="869"/>
      <c r="W32" s="869"/>
      <c r="X32" s="869"/>
      <c r="Y32" s="869"/>
      <c r="Z32" s="869"/>
      <c r="AA32" s="869"/>
      <c r="AB32" s="869"/>
      <c r="AC32" s="869"/>
    </row>
    <row r="33" spans="1:14" s="909" customFormat="1" ht="12.75" customHeight="1" thickBot="1" x14ac:dyDescent="0.25">
      <c r="A33" s="903" t="s">
        <v>86</v>
      </c>
      <c r="B33" s="904">
        <v>3247</v>
      </c>
      <c r="C33" s="905">
        <v>1491</v>
      </c>
      <c r="D33" s="906"/>
      <c r="E33" s="904">
        <v>9759</v>
      </c>
      <c r="F33" s="905">
        <v>3996</v>
      </c>
      <c r="G33" s="908"/>
      <c r="H33" s="908"/>
      <c r="I33" s="908"/>
      <c r="J33" s="908"/>
      <c r="K33" s="908"/>
      <c r="L33" s="908"/>
      <c r="M33" s="908"/>
      <c r="N33" s="908"/>
    </row>
    <row r="34" spans="1:14" ht="4.5" customHeight="1" x14ac:dyDescent="0.2">
      <c r="A34" s="567"/>
      <c r="C34" s="576"/>
      <c r="D34" s="575"/>
      <c r="E34" s="576"/>
    </row>
    <row r="35" spans="1:14" ht="12.75" customHeight="1" x14ac:dyDescent="0.2">
      <c r="A35" s="581" t="s">
        <v>70</v>
      </c>
      <c r="B35" s="580"/>
      <c r="C35" s="580"/>
      <c r="D35" s="529"/>
      <c r="E35" s="580"/>
    </row>
    <row r="36" spans="1:14" s="573" customFormat="1" ht="4.5" customHeight="1" thickBot="1" x14ac:dyDescent="0.25">
      <c r="A36" s="568"/>
      <c r="B36" s="569"/>
      <c r="C36" s="570"/>
      <c r="D36" s="571"/>
      <c r="E36" s="570"/>
      <c r="F36" s="572"/>
      <c r="G36" s="572"/>
      <c r="H36" s="572"/>
      <c r="I36" s="572"/>
      <c r="J36" s="572"/>
      <c r="K36" s="572"/>
      <c r="L36" s="572"/>
      <c r="M36" s="572"/>
      <c r="N36" s="572"/>
    </row>
    <row r="37" spans="1:14" s="553" customFormat="1" ht="12.75" customHeight="1" x14ac:dyDescent="0.2">
      <c r="A37" s="592"/>
      <c r="B37" s="593"/>
      <c r="C37" s="587" t="s">
        <v>179</v>
      </c>
      <c r="D37" s="593"/>
      <c r="E37" s="593"/>
      <c r="F37" s="587" t="s">
        <v>83</v>
      </c>
      <c r="G37" s="520"/>
      <c r="H37" s="520"/>
      <c r="I37" s="520"/>
      <c r="J37" s="520"/>
      <c r="K37" s="520"/>
      <c r="L37" s="520"/>
      <c r="M37" s="520"/>
      <c r="N37" s="520"/>
    </row>
    <row r="38" spans="1:14" s="574" customFormat="1" ht="12.75" customHeight="1" x14ac:dyDescent="0.2">
      <c r="A38" s="594" t="s">
        <v>163</v>
      </c>
      <c r="B38" s="595"/>
      <c r="C38" s="588">
        <v>2012</v>
      </c>
      <c r="D38" s="595"/>
      <c r="E38" s="595"/>
      <c r="F38" s="588">
        <v>2013</v>
      </c>
      <c r="G38" s="525"/>
      <c r="H38" s="525"/>
      <c r="I38" s="525"/>
      <c r="J38" s="525"/>
      <c r="K38" s="525"/>
      <c r="L38" s="525"/>
      <c r="M38" s="525"/>
      <c r="N38" s="525"/>
    </row>
    <row r="39" spans="1:14" ht="4.5" customHeight="1" x14ac:dyDescent="0.2">
      <c r="A39" s="567"/>
      <c r="C39" s="576"/>
      <c r="F39" s="589"/>
    </row>
    <row r="40" spans="1:14" s="864" customFormat="1" ht="12.75" customHeight="1" x14ac:dyDescent="0.2">
      <c r="A40" s="910" t="s">
        <v>180</v>
      </c>
      <c r="B40" s="911"/>
      <c r="C40" s="912"/>
      <c r="D40" s="873"/>
      <c r="E40" s="862"/>
      <c r="F40" s="872"/>
      <c r="G40" s="862"/>
      <c r="H40" s="862"/>
      <c r="I40" s="862"/>
      <c r="J40" s="862"/>
      <c r="K40" s="862"/>
      <c r="L40" s="862"/>
      <c r="M40" s="862"/>
      <c r="N40" s="862"/>
    </row>
    <row r="41" spans="1:14" s="864" customFormat="1" ht="12.75" customHeight="1" x14ac:dyDescent="0.2">
      <c r="A41" s="910" t="s">
        <v>198</v>
      </c>
      <c r="B41" s="911"/>
      <c r="C41" s="913"/>
      <c r="D41" s="873"/>
      <c r="E41" s="862"/>
      <c r="F41" s="886"/>
      <c r="G41" s="862"/>
      <c r="H41" s="862"/>
      <c r="I41" s="862"/>
      <c r="J41" s="862"/>
      <c r="K41" s="862"/>
      <c r="L41" s="862"/>
      <c r="M41" s="862"/>
      <c r="N41" s="862"/>
    </row>
    <row r="42" spans="1:14" s="864" customFormat="1" ht="12.75" customHeight="1" x14ac:dyDescent="0.2">
      <c r="A42" s="914" t="s">
        <v>182</v>
      </c>
      <c r="B42" s="890"/>
      <c r="C42" s="878">
        <v>849</v>
      </c>
      <c r="D42" s="873"/>
      <c r="E42" s="862"/>
      <c r="F42" s="877">
        <v>701</v>
      </c>
      <c r="G42" s="862"/>
      <c r="H42" s="862"/>
      <c r="I42" s="862"/>
      <c r="J42" s="862"/>
      <c r="K42" s="862"/>
      <c r="L42" s="862"/>
      <c r="M42" s="862"/>
      <c r="N42" s="862"/>
    </row>
    <row r="43" spans="1:14" s="864" customFormat="1" ht="12.75" customHeight="1" x14ac:dyDescent="0.2">
      <c r="A43" s="914" t="s">
        <v>199</v>
      </c>
      <c r="B43" s="890"/>
      <c r="C43" s="878">
        <v>535</v>
      </c>
      <c r="D43" s="873"/>
      <c r="E43" s="862"/>
      <c r="F43" s="877">
        <v>524</v>
      </c>
      <c r="G43" s="862"/>
      <c r="H43" s="862"/>
      <c r="I43" s="862"/>
      <c r="J43" s="862"/>
      <c r="K43" s="862"/>
      <c r="L43" s="862"/>
      <c r="M43" s="862"/>
      <c r="N43" s="862"/>
    </row>
    <row r="44" spans="1:14" s="869" customFormat="1" ht="12.75" customHeight="1" x14ac:dyDescent="0.2">
      <c r="A44" s="865" t="s">
        <v>186</v>
      </c>
      <c r="B44" s="915"/>
      <c r="C44" s="875">
        <v>99530</v>
      </c>
      <c r="D44" s="916"/>
      <c r="E44" s="868"/>
      <c r="F44" s="917">
        <v>93304</v>
      </c>
      <c r="G44" s="868"/>
      <c r="H44" s="868"/>
      <c r="I44" s="868"/>
      <c r="J44" s="868"/>
      <c r="K44" s="868"/>
      <c r="L44" s="868"/>
      <c r="M44" s="868"/>
      <c r="N44" s="868"/>
    </row>
    <row r="45" spans="1:14" s="864" customFormat="1" ht="12.75" customHeight="1" x14ac:dyDescent="0.2">
      <c r="A45" s="918"/>
      <c r="B45" s="890"/>
      <c r="C45" s="878">
        <v>100914</v>
      </c>
      <c r="D45" s="873"/>
      <c r="E45" s="862"/>
      <c r="F45" s="877">
        <v>94529</v>
      </c>
      <c r="G45" s="862"/>
      <c r="H45" s="862"/>
      <c r="I45" s="862"/>
      <c r="J45" s="862"/>
      <c r="K45" s="862"/>
      <c r="L45" s="862"/>
      <c r="M45" s="862"/>
      <c r="N45" s="862"/>
    </row>
    <row r="46" spans="1:14" ht="4.5" customHeight="1" x14ac:dyDescent="0.2">
      <c r="A46" s="567"/>
      <c r="C46" s="576"/>
      <c r="F46" s="589"/>
    </row>
    <row r="47" spans="1:14" ht="12.75" customHeight="1" x14ac:dyDescent="0.2">
      <c r="A47" s="582" t="s">
        <v>190</v>
      </c>
      <c r="C47" s="583"/>
      <c r="F47" s="590"/>
    </row>
    <row r="48" spans="1:14" s="864" customFormat="1" ht="12.75" customHeight="1" x14ac:dyDescent="0.2">
      <c r="A48" s="914" t="s">
        <v>200</v>
      </c>
      <c r="B48" s="890"/>
      <c r="C48" s="919">
        <v>55</v>
      </c>
      <c r="D48" s="873"/>
      <c r="E48" s="862"/>
      <c r="F48" s="920">
        <v>4</v>
      </c>
      <c r="G48" s="862"/>
      <c r="H48" s="862"/>
      <c r="I48" s="862"/>
      <c r="J48" s="862"/>
      <c r="K48" s="862"/>
      <c r="L48" s="862"/>
      <c r="M48" s="862"/>
      <c r="N48" s="862"/>
    </row>
    <row r="49" spans="1:14" s="864" customFormat="1" ht="13.5" customHeight="1" x14ac:dyDescent="0.2">
      <c r="A49" s="914" t="s">
        <v>295</v>
      </c>
      <c r="B49" s="890"/>
      <c r="C49" s="921">
        <v>21694</v>
      </c>
      <c r="D49" s="1155"/>
      <c r="E49" s="862"/>
      <c r="F49" s="922">
        <v>19648</v>
      </c>
      <c r="G49" s="923"/>
      <c r="H49" s="862"/>
      <c r="I49" s="862"/>
      <c r="J49" s="862"/>
      <c r="K49" s="862"/>
      <c r="L49" s="862"/>
      <c r="M49" s="862"/>
      <c r="N49" s="862"/>
    </row>
    <row r="50" spans="1:14" s="864" customFormat="1" ht="12.75" customHeight="1" x14ac:dyDescent="0.2">
      <c r="A50" s="914" t="s">
        <v>194</v>
      </c>
      <c r="B50" s="890"/>
      <c r="C50" s="921">
        <v>31491</v>
      </c>
      <c r="D50" s="924"/>
      <c r="E50" s="862"/>
      <c r="F50" s="922">
        <v>25048</v>
      </c>
      <c r="G50" s="862"/>
      <c r="H50" s="862"/>
      <c r="I50" s="862"/>
      <c r="J50" s="862"/>
      <c r="K50" s="862"/>
      <c r="L50" s="862"/>
      <c r="M50" s="862"/>
      <c r="N50" s="862"/>
    </row>
    <row r="51" spans="1:14" s="869" customFormat="1" ht="12.75" customHeight="1" x14ac:dyDescent="0.2">
      <c r="A51" s="925" t="s">
        <v>195</v>
      </c>
      <c r="B51" s="915"/>
      <c r="C51" s="926">
        <v>25946</v>
      </c>
      <c r="D51" s="916"/>
      <c r="E51" s="868"/>
      <c r="F51" s="927">
        <v>18324</v>
      </c>
      <c r="G51" s="868"/>
      <c r="H51" s="868"/>
      <c r="I51" s="868"/>
      <c r="J51" s="868"/>
      <c r="K51" s="868"/>
      <c r="L51" s="868"/>
      <c r="M51" s="868"/>
      <c r="N51" s="868"/>
    </row>
    <row r="52" spans="1:14" s="864" customFormat="1" ht="12.75" customHeight="1" x14ac:dyDescent="0.2">
      <c r="A52" s="928"/>
      <c r="B52" s="890"/>
      <c r="C52" s="919">
        <v>79186</v>
      </c>
      <c r="D52" s="873"/>
      <c r="E52" s="862"/>
      <c r="F52" s="920">
        <v>63024</v>
      </c>
      <c r="G52" s="862"/>
      <c r="H52" s="862"/>
      <c r="I52" s="862"/>
      <c r="J52" s="862"/>
      <c r="K52" s="862"/>
      <c r="L52" s="862"/>
      <c r="M52" s="862"/>
      <c r="N52" s="862"/>
    </row>
    <row r="53" spans="1:14" s="864" customFormat="1" ht="4.5" customHeight="1" x14ac:dyDescent="0.2">
      <c r="A53" s="871"/>
      <c r="B53" s="890"/>
      <c r="C53" s="862"/>
      <c r="D53" s="873"/>
      <c r="E53" s="862"/>
      <c r="F53" s="891"/>
      <c r="G53" s="862"/>
      <c r="H53" s="862"/>
      <c r="I53" s="862"/>
      <c r="J53" s="862"/>
      <c r="K53" s="862"/>
      <c r="L53" s="862"/>
      <c r="M53" s="862"/>
      <c r="N53" s="862"/>
    </row>
    <row r="54" spans="1:14" s="869" customFormat="1" ht="12.75" customHeight="1" x14ac:dyDescent="0.2">
      <c r="A54" s="584" t="s">
        <v>196</v>
      </c>
      <c r="B54" s="915"/>
      <c r="C54" s="926">
        <v>180100</v>
      </c>
      <c r="D54" s="916"/>
      <c r="E54" s="868"/>
      <c r="F54" s="927">
        <v>157553</v>
      </c>
      <c r="G54" s="868"/>
      <c r="H54" s="868"/>
      <c r="I54" s="868"/>
      <c r="J54" s="868"/>
      <c r="K54" s="868"/>
      <c r="L54" s="868"/>
      <c r="M54" s="868"/>
      <c r="N54" s="868"/>
    </row>
    <row r="55" spans="1:14" ht="4.5" customHeight="1" x14ac:dyDescent="0.2">
      <c r="A55" s="567"/>
      <c r="C55" s="585"/>
      <c r="D55" s="575"/>
      <c r="F55" s="589"/>
    </row>
    <row r="56" spans="1:14" ht="12.75" customHeight="1" x14ac:dyDescent="0.2">
      <c r="A56" s="582" t="s">
        <v>201</v>
      </c>
      <c r="B56" s="586"/>
      <c r="C56" s="586"/>
      <c r="F56" s="591"/>
    </row>
    <row r="57" spans="1:14" s="864" customFormat="1" ht="12.75" customHeight="1" x14ac:dyDescent="0.2">
      <c r="A57" s="910" t="s">
        <v>244</v>
      </c>
      <c r="B57" s="929"/>
      <c r="C57" s="929"/>
      <c r="D57" s="873"/>
      <c r="E57" s="862"/>
      <c r="F57" s="930"/>
      <c r="G57" s="862"/>
      <c r="H57" s="862"/>
      <c r="I57" s="862"/>
      <c r="J57" s="862"/>
      <c r="K57" s="862"/>
      <c r="L57" s="862"/>
      <c r="M57" s="862"/>
      <c r="N57" s="862"/>
    </row>
    <row r="58" spans="1:14" s="864" customFormat="1" ht="12.75" customHeight="1" x14ac:dyDescent="0.2">
      <c r="A58" s="914" t="s">
        <v>202</v>
      </c>
      <c r="B58" s="931"/>
      <c r="C58" s="919">
        <v>48018</v>
      </c>
      <c r="D58" s="873"/>
      <c r="E58" s="862"/>
      <c r="F58" s="920">
        <v>48018</v>
      </c>
      <c r="G58" s="862"/>
      <c r="H58" s="862"/>
      <c r="I58" s="862"/>
      <c r="J58" s="862"/>
      <c r="K58" s="862"/>
      <c r="L58" s="862"/>
      <c r="M58" s="862"/>
      <c r="N58" s="862"/>
    </row>
    <row r="59" spans="1:14" s="869" customFormat="1" ht="12.75" customHeight="1" x14ac:dyDescent="0.2">
      <c r="A59" s="865" t="s">
        <v>203</v>
      </c>
      <c r="B59" s="875"/>
      <c r="C59" s="926">
        <v>25624</v>
      </c>
      <c r="D59" s="916"/>
      <c r="E59" s="868"/>
      <c r="F59" s="927">
        <v>20894</v>
      </c>
      <c r="G59" s="868"/>
      <c r="H59" s="868"/>
      <c r="I59" s="868"/>
      <c r="J59" s="868"/>
      <c r="K59" s="868"/>
      <c r="L59" s="868"/>
      <c r="M59" s="868"/>
      <c r="N59" s="868"/>
    </row>
    <row r="60" spans="1:14" s="864" customFormat="1" ht="12.75" customHeight="1" x14ac:dyDescent="0.2">
      <c r="A60" s="932"/>
      <c r="B60" s="933"/>
      <c r="C60" s="878">
        <v>73642</v>
      </c>
      <c r="D60" s="873"/>
      <c r="E60" s="862"/>
      <c r="F60" s="877">
        <v>68912</v>
      </c>
      <c r="G60" s="862"/>
      <c r="H60" s="862"/>
      <c r="I60" s="862"/>
      <c r="J60" s="862"/>
      <c r="K60" s="862"/>
      <c r="L60" s="862"/>
      <c r="M60" s="862"/>
      <c r="N60" s="862"/>
    </row>
    <row r="61" spans="1:14" s="864" customFormat="1" ht="4.5" customHeight="1" x14ac:dyDescent="0.2">
      <c r="A61" s="871"/>
      <c r="B61" s="890"/>
      <c r="C61" s="874"/>
      <c r="D61" s="873"/>
      <c r="E61" s="862"/>
      <c r="F61" s="891"/>
      <c r="G61" s="862"/>
      <c r="H61" s="862"/>
      <c r="I61" s="862"/>
      <c r="J61" s="862"/>
      <c r="K61" s="862"/>
      <c r="L61" s="862"/>
      <c r="M61" s="862"/>
      <c r="N61" s="862"/>
    </row>
    <row r="62" spans="1:14" s="864" customFormat="1" ht="12.75" customHeight="1" x14ac:dyDescent="0.2">
      <c r="A62" s="934" t="s">
        <v>204</v>
      </c>
      <c r="B62" s="860"/>
      <c r="C62" s="878">
        <v>288</v>
      </c>
      <c r="D62" s="873"/>
      <c r="E62" s="862"/>
      <c r="F62" s="877">
        <v>288</v>
      </c>
      <c r="G62" s="862"/>
      <c r="H62" s="862"/>
      <c r="I62" s="862"/>
      <c r="J62" s="862"/>
      <c r="K62" s="862"/>
      <c r="L62" s="862"/>
      <c r="M62" s="862"/>
      <c r="N62" s="862"/>
    </row>
    <row r="63" spans="1:14" s="864" customFormat="1" ht="4.5" customHeight="1" x14ac:dyDescent="0.2">
      <c r="A63" s="871"/>
      <c r="B63" s="890"/>
      <c r="C63" s="874"/>
      <c r="D63" s="873"/>
      <c r="E63" s="862"/>
      <c r="F63" s="891"/>
      <c r="G63" s="862"/>
      <c r="H63" s="862"/>
      <c r="I63" s="862"/>
      <c r="J63" s="862"/>
      <c r="K63" s="862"/>
      <c r="L63" s="862"/>
      <c r="M63" s="862"/>
      <c r="N63" s="862"/>
    </row>
    <row r="64" spans="1:14" s="864" customFormat="1" ht="12.75" customHeight="1" x14ac:dyDescent="0.2">
      <c r="A64" s="934" t="s">
        <v>205</v>
      </c>
      <c r="B64" s="860"/>
      <c r="C64" s="878">
        <v>4095</v>
      </c>
      <c r="D64" s="873"/>
      <c r="E64" s="862"/>
      <c r="F64" s="877">
        <v>2652</v>
      </c>
      <c r="G64" s="862"/>
      <c r="H64" s="862"/>
      <c r="I64" s="862"/>
      <c r="J64" s="862"/>
      <c r="K64" s="862"/>
      <c r="L64" s="862"/>
      <c r="M64" s="862"/>
      <c r="N64" s="862"/>
    </row>
    <row r="65" spans="1:14" s="864" customFormat="1" ht="4.5" customHeight="1" x14ac:dyDescent="0.2">
      <c r="A65" s="871"/>
      <c r="B65" s="890"/>
      <c r="C65" s="874"/>
      <c r="D65" s="873"/>
      <c r="E65" s="862"/>
      <c r="F65" s="891"/>
      <c r="G65" s="862"/>
      <c r="H65" s="862"/>
      <c r="I65" s="862"/>
      <c r="J65" s="862"/>
      <c r="K65" s="862"/>
      <c r="L65" s="862"/>
      <c r="M65" s="862"/>
      <c r="N65" s="862"/>
    </row>
    <row r="66" spans="1:14" s="864" customFormat="1" ht="12.75" customHeight="1" x14ac:dyDescent="0.2">
      <c r="A66" s="934" t="s">
        <v>246</v>
      </c>
      <c r="B66" s="860"/>
      <c r="C66" s="878">
        <v>48763</v>
      </c>
      <c r="D66" s="873"/>
      <c r="E66" s="862"/>
      <c r="F66" s="877">
        <v>43886</v>
      </c>
      <c r="G66" s="862"/>
      <c r="H66" s="862"/>
      <c r="I66" s="862"/>
      <c r="J66" s="862"/>
      <c r="K66" s="862"/>
      <c r="L66" s="862"/>
      <c r="M66" s="862"/>
      <c r="N66" s="862"/>
    </row>
    <row r="67" spans="1:14" s="864" customFormat="1" ht="4.5" customHeight="1" x14ac:dyDescent="0.2">
      <c r="A67" s="871"/>
      <c r="B67" s="890"/>
      <c r="C67" s="874"/>
      <c r="D67" s="873"/>
      <c r="E67" s="862"/>
      <c r="F67" s="891"/>
      <c r="G67" s="862"/>
      <c r="H67" s="862"/>
      <c r="I67" s="862"/>
      <c r="J67" s="862"/>
      <c r="K67" s="862"/>
      <c r="L67" s="862"/>
      <c r="M67" s="862"/>
      <c r="N67" s="862"/>
    </row>
    <row r="68" spans="1:14" s="864" customFormat="1" ht="12.75" customHeight="1" x14ac:dyDescent="0.2">
      <c r="A68" s="934" t="s">
        <v>251</v>
      </c>
      <c r="B68" s="860"/>
      <c r="C68" s="878">
        <v>53312</v>
      </c>
      <c r="D68" s="873"/>
      <c r="E68" s="862"/>
      <c r="F68" s="877">
        <v>41815</v>
      </c>
      <c r="G68" s="862"/>
      <c r="H68" s="862"/>
      <c r="I68" s="862"/>
      <c r="J68" s="862"/>
      <c r="K68" s="862"/>
      <c r="L68" s="862"/>
      <c r="M68" s="862"/>
      <c r="N68" s="862"/>
    </row>
    <row r="69" spans="1:14" s="864" customFormat="1" ht="4.5" customHeight="1" x14ac:dyDescent="0.2">
      <c r="A69" s="871"/>
      <c r="B69" s="890"/>
      <c r="C69" s="874"/>
      <c r="D69" s="873"/>
      <c r="E69" s="862"/>
      <c r="F69" s="891"/>
      <c r="G69" s="862"/>
      <c r="H69" s="862"/>
      <c r="I69" s="862"/>
      <c r="J69" s="862"/>
      <c r="K69" s="862"/>
      <c r="L69" s="862"/>
      <c r="M69" s="862"/>
      <c r="N69" s="862"/>
    </row>
    <row r="70" spans="1:14" s="869" customFormat="1" ht="12.75" customHeight="1" x14ac:dyDescent="0.2">
      <c r="A70" s="584" t="s">
        <v>206</v>
      </c>
      <c r="B70" s="935"/>
      <c r="C70" s="926">
        <v>180100</v>
      </c>
      <c r="D70" s="875"/>
      <c r="E70" s="868"/>
      <c r="F70" s="927">
        <v>157553</v>
      </c>
      <c r="G70" s="868"/>
      <c r="H70" s="868"/>
      <c r="I70" s="868"/>
      <c r="J70" s="868"/>
      <c r="K70" s="868"/>
      <c r="L70" s="868"/>
      <c r="M70" s="868"/>
      <c r="N70" s="868"/>
    </row>
    <row r="71" spans="1:14" s="864" customFormat="1" ht="4.5" customHeight="1" x14ac:dyDescent="0.2">
      <c r="A71" s="871"/>
      <c r="B71" s="890"/>
      <c r="C71" s="874"/>
      <c r="D71" s="873"/>
      <c r="E71" s="862"/>
      <c r="F71" s="891"/>
      <c r="G71" s="862"/>
      <c r="H71" s="862"/>
      <c r="I71" s="862"/>
      <c r="J71" s="862"/>
      <c r="K71" s="862"/>
      <c r="L71" s="862"/>
      <c r="M71" s="862"/>
      <c r="N71" s="862"/>
    </row>
    <row r="72" spans="1:14" s="864" customFormat="1" ht="12.75" customHeight="1" x14ac:dyDescent="0.2">
      <c r="A72" s="936" t="s">
        <v>129</v>
      </c>
      <c r="B72" s="888"/>
      <c r="C72" s="919">
        <v>520</v>
      </c>
      <c r="D72" s="873"/>
      <c r="E72" s="862"/>
      <c r="F72" s="920">
        <v>549</v>
      </c>
      <c r="G72" s="919"/>
      <c r="H72" s="862"/>
      <c r="I72" s="862"/>
      <c r="J72" s="862"/>
      <c r="K72" s="862"/>
      <c r="L72" s="862"/>
      <c r="M72" s="862"/>
      <c r="N72" s="862"/>
    </row>
    <row r="73" spans="1:14" s="940" customFormat="1" ht="12.75" customHeight="1" thickBot="1" x14ac:dyDescent="0.25">
      <c r="A73" s="937" t="s">
        <v>140</v>
      </c>
      <c r="B73" s="907"/>
      <c r="C73" s="938">
        <v>16719</v>
      </c>
      <c r="D73" s="906"/>
      <c r="E73" s="908"/>
      <c r="F73" s="939">
        <v>16346</v>
      </c>
      <c r="G73" s="938"/>
      <c r="H73" s="908"/>
      <c r="I73" s="908"/>
      <c r="J73" s="908"/>
      <c r="K73" s="908"/>
      <c r="L73" s="908"/>
      <c r="M73" s="908"/>
      <c r="N73" s="908"/>
    </row>
    <row r="74" spans="1:14" s="864" customFormat="1" ht="4.5" customHeight="1" x14ac:dyDescent="0.2">
      <c r="A74" s="887"/>
      <c r="B74" s="941"/>
      <c r="C74" s="887"/>
      <c r="D74" s="942"/>
      <c r="E74" s="862"/>
      <c r="F74" s="887"/>
      <c r="G74" s="862"/>
      <c r="H74" s="862"/>
      <c r="I74" s="862"/>
      <c r="J74" s="862"/>
      <c r="K74" s="862"/>
      <c r="L74" s="862"/>
      <c r="M74" s="862"/>
      <c r="N74" s="862"/>
    </row>
  </sheetData>
  <mergeCells count="5">
    <mergeCell ref="B3:C3"/>
    <mergeCell ref="E3:F3"/>
    <mergeCell ref="A21:E21"/>
    <mergeCell ref="B23:C23"/>
    <mergeCell ref="E23:F23"/>
  </mergeCells>
  <pageMargins left="0.55118110236220474" right="0.47244094488188981" top="0.55118110236220474" bottom="0.51181102362204722" header="0" footer="0.27559055118110237"/>
  <pageSetup paperSize="9" scale="94" orientation="portrait" cellComments="asDisplayed" r:id="rId1"/>
  <headerFooter alignWithMargins="0">
    <oddHeader xml:space="preserve">&amp;C&amp;"Arial,Bold"&amp;14
</oddHeader>
    <oddFooter>&amp;L&amp;9&amp;K01+022Ericsson Third Quarter Report 2013&amp;R&amp;K01+022&amp;P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fitToPage="1"/>
  </sheetPr>
  <dimension ref="A1:I160"/>
  <sheetViews>
    <sheetView showGridLines="0" view="pageBreakPreview" topLeftCell="A16" zoomScaleSheetLayoutView="100" workbookViewId="0">
      <selection activeCell="C57" sqref="C57"/>
    </sheetView>
  </sheetViews>
  <sheetFormatPr defaultColWidth="8.85546875" defaultRowHeight="9.75" x14ac:dyDescent="0.15"/>
  <cols>
    <col min="1" max="1" width="110.140625" style="183" customWidth="1"/>
    <col min="2" max="16384" width="8.85546875" style="111"/>
  </cols>
  <sheetData>
    <row r="1" spans="1:9" ht="12.75" customHeight="1" x14ac:dyDescent="0.15">
      <c r="A1" s="177"/>
      <c r="B1" s="178"/>
      <c r="C1" s="178"/>
      <c r="D1" s="178"/>
      <c r="E1" s="178"/>
      <c r="F1" s="178"/>
      <c r="G1" s="178"/>
      <c r="H1" s="178"/>
      <c r="I1" s="178"/>
    </row>
    <row r="2" spans="1:9" ht="12.75" customHeight="1" x14ac:dyDescent="0.15">
      <c r="A2" s="179"/>
    </row>
    <row r="3" spans="1:9" ht="12.75" customHeight="1" x14ac:dyDescent="0.15">
      <c r="A3" s="179"/>
    </row>
    <row r="4" spans="1:9" ht="12.75" customHeight="1" x14ac:dyDescent="0.15">
      <c r="A4" s="179"/>
    </row>
    <row r="5" spans="1:9" ht="12.75" customHeight="1" x14ac:dyDescent="0.15">
      <c r="A5" s="180"/>
    </row>
    <row r="6" spans="1:9" ht="12.75" customHeight="1" x14ac:dyDescent="0.15">
      <c r="A6" s="181"/>
    </row>
    <row r="7" spans="1:9" ht="12.75" customHeight="1" x14ac:dyDescent="0.15">
      <c r="A7" s="180"/>
    </row>
    <row r="8" spans="1:9" ht="12.75" customHeight="1" x14ac:dyDescent="0.15">
      <c r="A8" s="180"/>
    </row>
    <row r="9" spans="1:9" ht="12.75" customHeight="1" x14ac:dyDescent="0.15">
      <c r="A9" s="180"/>
    </row>
    <row r="10" spans="1:9" ht="12.75" customHeight="1" x14ac:dyDescent="0.15">
      <c r="A10" s="181"/>
    </row>
    <row r="11" spans="1:9" ht="12.75" customHeight="1" x14ac:dyDescent="0.15">
      <c r="A11" s="181"/>
    </row>
    <row r="12" spans="1:9" ht="12.75" customHeight="1" x14ac:dyDescent="0.15">
      <c r="A12" s="181"/>
    </row>
    <row r="13" spans="1:9" ht="12.75" customHeight="1" x14ac:dyDescent="0.15">
      <c r="A13" s="181"/>
    </row>
    <row r="14" spans="1:9" ht="12.75" customHeight="1" x14ac:dyDescent="0.15">
      <c r="A14" s="181"/>
    </row>
    <row r="15" spans="1:9" ht="12.75" customHeight="1" x14ac:dyDescent="0.15">
      <c r="A15" s="181"/>
    </row>
    <row r="16" spans="1:9" ht="12.75" customHeight="1" x14ac:dyDescent="0.15">
      <c r="A16" s="182"/>
    </row>
    <row r="17" spans="1:1" ht="12.75" customHeight="1" x14ac:dyDescent="0.15">
      <c r="A17" s="181"/>
    </row>
    <row r="18" spans="1:1" ht="12.75" customHeight="1" x14ac:dyDescent="0.15">
      <c r="A18" s="181"/>
    </row>
    <row r="19" spans="1:1" ht="12.75" customHeight="1" x14ac:dyDescent="0.15">
      <c r="A19" s="181"/>
    </row>
    <row r="20" spans="1:1" ht="12.75" customHeight="1" x14ac:dyDescent="0.15">
      <c r="A20" s="180"/>
    </row>
    <row r="21" spans="1:1" ht="12.75" customHeight="1" x14ac:dyDescent="0.15"/>
    <row r="22" spans="1:1" ht="12.75" customHeight="1" x14ac:dyDescent="0.15"/>
    <row r="23" spans="1:1" ht="12.75" customHeight="1" x14ac:dyDescent="0.15"/>
    <row r="24" spans="1:1" ht="12.75" customHeight="1" x14ac:dyDescent="0.15"/>
    <row r="25" spans="1:1" ht="12.75" customHeight="1" x14ac:dyDescent="0.15"/>
    <row r="26" spans="1:1" ht="12.75" customHeight="1" x14ac:dyDescent="0.15"/>
    <row r="27" spans="1:1" ht="12.75" customHeight="1" x14ac:dyDescent="0.15"/>
    <row r="28" spans="1:1" ht="12.75" customHeight="1" x14ac:dyDescent="0.15"/>
    <row r="29" spans="1:1" ht="12.75" customHeight="1" x14ac:dyDescent="0.15"/>
    <row r="30" spans="1:1" ht="12.75" customHeight="1" x14ac:dyDescent="0.15"/>
    <row r="31" spans="1:1" ht="12.75" customHeight="1" x14ac:dyDescent="0.15"/>
    <row r="32" spans="1:1" ht="12.75" customHeight="1" x14ac:dyDescent="0.15"/>
    <row r="33" spans="2:2" ht="12.75" customHeight="1" x14ac:dyDescent="0.15"/>
    <row r="34" spans="2:2" ht="12.75" customHeight="1" x14ac:dyDescent="0.15"/>
    <row r="35" spans="2:2" ht="12.75" customHeight="1" x14ac:dyDescent="0.15"/>
    <row r="36" spans="2:2" ht="12.75" customHeight="1" x14ac:dyDescent="0.15"/>
    <row r="37" spans="2:2" ht="12.75" customHeight="1" x14ac:dyDescent="0.15"/>
    <row r="38" spans="2:2" ht="12.75" customHeight="1" x14ac:dyDescent="0.15"/>
    <row r="39" spans="2:2" ht="12.75" customHeight="1" x14ac:dyDescent="0.15"/>
    <row r="40" spans="2:2" ht="12.75" customHeight="1" x14ac:dyDescent="0.15">
      <c r="B40" s="240"/>
    </row>
    <row r="41" spans="2:2" ht="12.75" customHeight="1" x14ac:dyDescent="0.15">
      <c r="B41" s="240"/>
    </row>
    <row r="42" spans="2:2" ht="12.75" customHeight="1" x14ac:dyDescent="0.15"/>
    <row r="43" spans="2:2" ht="12.75" customHeight="1" x14ac:dyDescent="0.15"/>
    <row r="44" spans="2:2" ht="12.75" customHeight="1" x14ac:dyDescent="0.15"/>
    <row r="45" spans="2:2" ht="12.75" customHeight="1" x14ac:dyDescent="0.15"/>
    <row r="46" spans="2:2" ht="12.75" customHeight="1" x14ac:dyDescent="0.15"/>
    <row r="47" spans="2:2" ht="12.75" customHeight="1" x14ac:dyDescent="0.15"/>
    <row r="48" spans="2:2"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sheetData>
  <phoneticPr fontId="4" type="noConversion"/>
  <pageMargins left="0.55118110236220474" right="0.47244094488188981" top="0.55118110236220474" bottom="0.51181102362204722" header="0" footer="0.27559055118110237"/>
  <pageSetup paperSize="9" scale="97" orientation="portrait" cellComments="asDisplayed" r:id="rId1"/>
  <headerFooter alignWithMargins="0">
    <oddHeader xml:space="preserve">&amp;C&amp;"Arial,Bold"&amp;14
</oddHeader>
    <oddFooter>&amp;L&amp;9&amp;K01+022Ericsson Third Quarter Report 2013&amp;R&amp;K01+022&amp;P</oddFooter>
  </headerFooter>
  <rowBreaks count="1" manualBreakCount="1">
    <brk id="73" man="1"/>
  </rowBreaks>
  <drawing r:id="rId2"/>
  <legacyDrawingHF r:id="rId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fitToPage="1"/>
  </sheetPr>
  <dimension ref="A1:J160"/>
  <sheetViews>
    <sheetView showGridLines="0" view="pageBreakPreview" zoomScaleSheetLayoutView="100" workbookViewId="0">
      <selection sqref="A1:XFD1048576"/>
    </sheetView>
  </sheetViews>
  <sheetFormatPr defaultColWidth="8.85546875" defaultRowHeight="9.75" x14ac:dyDescent="0.15"/>
  <cols>
    <col min="1" max="1" width="113.140625" style="183" customWidth="1"/>
    <col min="2" max="16384" width="8.85546875" style="111"/>
  </cols>
  <sheetData>
    <row r="1" spans="1:10" ht="12.75" customHeight="1" x14ac:dyDescent="0.15">
      <c r="A1" s="177"/>
      <c r="B1" s="178"/>
      <c r="C1" s="178"/>
      <c r="D1" s="178"/>
      <c r="E1" s="178"/>
      <c r="F1" s="178"/>
      <c r="G1" s="178"/>
      <c r="H1" s="178"/>
      <c r="I1" s="178"/>
      <c r="J1" s="178"/>
    </row>
    <row r="2" spans="1:10" ht="12.75" customHeight="1" x14ac:dyDescent="0.15">
      <c r="A2" s="179"/>
    </row>
    <row r="3" spans="1:10" ht="12.75" customHeight="1" x14ac:dyDescent="0.15">
      <c r="A3" s="179"/>
    </row>
    <row r="4" spans="1:10" ht="12.75" customHeight="1" x14ac:dyDescent="0.15">
      <c r="A4" s="179"/>
    </row>
    <row r="5" spans="1:10" ht="12.75" customHeight="1" x14ac:dyDescent="0.15">
      <c r="A5" s="180"/>
    </row>
    <row r="6" spans="1:10" ht="12.75" customHeight="1" x14ac:dyDescent="0.15">
      <c r="A6" s="181"/>
    </row>
    <row r="7" spans="1:10" ht="12.75" customHeight="1" x14ac:dyDescent="0.15">
      <c r="A7" s="180"/>
    </row>
    <row r="8" spans="1:10" ht="12.75" customHeight="1" x14ac:dyDescent="0.15">
      <c r="A8" s="180"/>
    </row>
    <row r="9" spans="1:10" ht="12.75" customHeight="1" x14ac:dyDescent="0.15">
      <c r="A9" s="180"/>
    </row>
    <row r="10" spans="1:10" ht="12.75" customHeight="1" x14ac:dyDescent="0.15">
      <c r="A10" s="181"/>
    </row>
    <row r="11" spans="1:10" ht="12.75" customHeight="1" x14ac:dyDescent="0.15">
      <c r="A11" s="181"/>
    </row>
    <row r="12" spans="1:10" ht="12.75" customHeight="1" x14ac:dyDescent="0.15">
      <c r="A12" s="181"/>
    </row>
    <row r="13" spans="1:10" ht="12.75" customHeight="1" x14ac:dyDescent="0.15">
      <c r="A13" s="181"/>
    </row>
    <row r="14" spans="1:10" ht="12.75" customHeight="1" x14ac:dyDescent="0.15">
      <c r="A14" s="181"/>
    </row>
    <row r="15" spans="1:10" ht="12.75" customHeight="1" x14ac:dyDescent="0.15">
      <c r="A15" s="181"/>
    </row>
    <row r="16" spans="1:10" ht="12.75" customHeight="1" x14ac:dyDescent="0.15">
      <c r="A16" s="182"/>
    </row>
    <row r="17" spans="1:1" ht="12.75" customHeight="1" x14ac:dyDescent="0.15">
      <c r="A17" s="181"/>
    </row>
    <row r="18" spans="1:1" ht="12.75" customHeight="1" x14ac:dyDescent="0.15">
      <c r="A18" s="181"/>
    </row>
    <row r="19" spans="1:1" ht="12.75" customHeight="1" x14ac:dyDescent="0.15">
      <c r="A19" s="181"/>
    </row>
    <row r="20" spans="1:1" ht="12.75" customHeight="1" x14ac:dyDescent="0.15">
      <c r="A20" s="180"/>
    </row>
    <row r="21" spans="1:1" ht="12.75" customHeight="1" x14ac:dyDescent="0.15"/>
    <row r="22" spans="1:1" ht="12.75" customHeight="1" x14ac:dyDescent="0.15"/>
    <row r="23" spans="1:1" ht="12.75" customHeight="1" x14ac:dyDescent="0.15"/>
    <row r="24" spans="1:1" ht="12.75" customHeight="1" x14ac:dyDescent="0.15"/>
    <row r="25" spans="1:1" ht="12.75" customHeight="1" x14ac:dyDescent="0.15"/>
    <row r="26" spans="1:1" ht="12.75" customHeight="1" x14ac:dyDescent="0.15"/>
    <row r="27" spans="1:1" ht="12.75" customHeight="1" x14ac:dyDescent="0.15"/>
    <row r="28" spans="1:1" ht="12.75" customHeight="1" x14ac:dyDescent="0.15"/>
    <row r="29" spans="1:1" ht="12.75" customHeight="1" x14ac:dyDescent="0.15"/>
    <row r="30" spans="1:1" ht="12.75" customHeight="1" x14ac:dyDescent="0.15"/>
    <row r="31" spans="1:1" ht="12.75" customHeight="1" x14ac:dyDescent="0.15"/>
    <row r="32" spans="1:1" ht="12.75" customHeight="1" x14ac:dyDescent="0.15"/>
    <row r="33" spans="2:3" ht="12.75" customHeight="1" x14ac:dyDescent="0.15"/>
    <row r="34" spans="2:3" ht="12.75" customHeight="1" x14ac:dyDescent="0.15"/>
    <row r="35" spans="2:3" ht="12.75" customHeight="1" x14ac:dyDescent="0.15"/>
    <row r="36" spans="2:3" ht="12.75" customHeight="1" x14ac:dyDescent="0.15"/>
    <row r="37" spans="2:3" ht="12.75" customHeight="1" x14ac:dyDescent="0.15"/>
    <row r="38" spans="2:3" ht="12.75" customHeight="1" x14ac:dyDescent="0.15"/>
    <row r="39" spans="2:3" ht="12.75" customHeight="1" x14ac:dyDescent="0.15"/>
    <row r="40" spans="2:3" ht="12.75" customHeight="1" x14ac:dyDescent="0.15">
      <c r="B40" s="240"/>
      <c r="C40" s="240"/>
    </row>
    <row r="41" spans="2:3" ht="12.75" customHeight="1" x14ac:dyDescent="0.15">
      <c r="B41" s="240"/>
      <c r="C41" s="240"/>
    </row>
    <row r="42" spans="2:3" ht="12.75" customHeight="1" x14ac:dyDescent="0.15"/>
    <row r="43" spans="2:3" ht="12.75" customHeight="1" x14ac:dyDescent="0.15"/>
    <row r="44" spans="2:3" ht="12.75" customHeight="1" x14ac:dyDescent="0.15"/>
    <row r="45" spans="2:3" ht="12.75" customHeight="1" x14ac:dyDescent="0.15"/>
    <row r="46" spans="2:3" ht="12.75" customHeight="1" x14ac:dyDescent="0.15"/>
    <row r="47" spans="2:3" ht="12.75" customHeight="1" x14ac:dyDescent="0.15"/>
    <row r="48" spans="2:3"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sheetData>
  <pageMargins left="0.55118110236220474" right="0.47244094488188981" top="0.55118110236220474" bottom="0.51181102362204722" header="0" footer="0.27559055118110237"/>
  <pageSetup paperSize="9" scale="97" orientation="portrait" cellComments="asDisplayed" r:id="rId1"/>
  <headerFooter alignWithMargins="0">
    <oddHeader xml:space="preserve">&amp;C&amp;"Arial,Bold"&amp;14
</oddHeader>
    <oddFooter>&amp;L&amp;9&amp;K01+022Ericsson Third Quarter Report 2013&amp;R&amp;K01+022&amp;P</oddFooter>
  </headerFooter>
  <rowBreaks count="1" manualBreakCount="1">
    <brk id="7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36</vt:i4>
      </vt:variant>
    </vt:vector>
  </HeadingPairs>
  <TitlesOfParts>
    <vt:vector size="54" baseType="lpstr">
      <vt:lpstr>Page 1</vt:lpstr>
      <vt:lpstr>Page 2</vt:lpstr>
      <vt:lpstr>Page 3</vt:lpstr>
      <vt:lpstr>Page 4</vt:lpstr>
      <vt:lpstr>Page 5</vt:lpstr>
      <vt:lpstr>Page 6</vt:lpstr>
      <vt:lpstr>Page 7</vt:lpstr>
      <vt:lpstr>Page 8 A. Pc.</vt:lpstr>
      <vt:lpstr>Page 9 A. Pc.</vt:lpstr>
      <vt:lpstr>Page 10</vt:lpstr>
      <vt:lpstr>Page 11</vt:lpstr>
      <vt:lpstr>Page 12</vt:lpstr>
      <vt:lpstr>Page 13</vt:lpstr>
      <vt:lpstr>Page 14</vt:lpstr>
      <vt:lpstr>Page 15</vt:lpstr>
      <vt:lpstr>Page 16</vt:lpstr>
      <vt:lpstr>Page 17</vt:lpstr>
      <vt:lpstr>Page 18</vt:lpstr>
      <vt:lpstr>'Page 1'!_1__xlnm.Print_Area</vt:lpstr>
      <vt:lpstr>'Page 2'!_10__xlnm.Print_Area</vt:lpstr>
      <vt:lpstr>'Page 3'!_11__xlnm.Print_Area</vt:lpstr>
      <vt:lpstr>'Page 4'!_12__xlnm.Print_Area</vt:lpstr>
      <vt:lpstr>'Page 5'!_13__xlnm.Print_Area</vt:lpstr>
      <vt:lpstr>'Page 6'!_14__xlnm.Print_Area</vt:lpstr>
      <vt:lpstr>'Page 7'!_15__xlnm.Print_Area</vt:lpstr>
      <vt:lpstr>'Page 8 A. Pc.'!_16__xlnm.Print_Area</vt:lpstr>
      <vt:lpstr>'Page 9 A. Pc.'!_16__xlnm.Print_Area</vt:lpstr>
      <vt:lpstr>'Page 10'!_17__xlnm.Print_Area</vt:lpstr>
      <vt:lpstr>'Page 11'!_2__xlnm.Print_Area</vt:lpstr>
      <vt:lpstr>'Page 12'!_3__xlnm.Print_Area</vt:lpstr>
      <vt:lpstr>'Page 13'!_4__xlnm.Print_Area</vt:lpstr>
      <vt:lpstr>'Page 14'!_5__xlnm.Print_Area</vt:lpstr>
      <vt:lpstr>'Page 15'!_6__xlnm.Print_Area</vt:lpstr>
      <vt:lpstr>'Page 16'!_7__xlnm.Print_Area</vt:lpstr>
      <vt:lpstr>'Page 17'!_8__xlnm.Print_Area</vt:lpstr>
      <vt:lpstr>'Page 18'!_9__xlnm.Print_Area</vt:lpstr>
      <vt:lpstr>'Page 1'!Utskriftsområde</vt:lpstr>
      <vt:lpstr>'Page 10'!Utskriftsområde</vt:lpstr>
      <vt:lpstr>'Page 11'!Utskriftsområde</vt:lpstr>
      <vt:lpstr>'Page 12'!Utskriftsområde</vt:lpstr>
      <vt:lpstr>'Page 13'!Utskriftsområde</vt:lpstr>
      <vt:lpstr>'Page 14'!Utskriftsområde</vt:lpstr>
      <vt:lpstr>'Page 15'!Utskriftsområde</vt:lpstr>
      <vt:lpstr>'Page 16'!Utskriftsområde</vt:lpstr>
      <vt:lpstr>'Page 17'!Utskriftsområde</vt:lpstr>
      <vt:lpstr>'Page 18'!Utskriftsområde</vt:lpstr>
      <vt:lpstr>'Page 2'!Utskriftsområde</vt:lpstr>
      <vt:lpstr>'Page 3'!Utskriftsområde</vt:lpstr>
      <vt:lpstr>'Page 4'!Utskriftsområde</vt:lpstr>
      <vt:lpstr>'Page 5'!Utskriftsområde</vt:lpstr>
      <vt:lpstr>'Page 6'!Utskriftsområde</vt:lpstr>
      <vt:lpstr>'Page 7'!Utskriftsområde</vt:lpstr>
      <vt:lpstr>'Page 8 A. Pc.'!Utskriftsområde</vt:lpstr>
      <vt:lpstr>'Page 9 A. Pc.'!Utskriftsområde</vt:lpstr>
    </vt:vector>
  </TitlesOfParts>
  <Company>Ericsson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Fischerström, Wilhelm</cp:lastModifiedBy>
  <cp:lastPrinted>2013-10-23T07:59:04Z</cp:lastPrinted>
  <dcterms:created xsi:type="dcterms:W3CDTF">2008-06-09T18:48:06Z</dcterms:created>
  <dcterms:modified xsi:type="dcterms:W3CDTF">2013-10-24T04:01:49Z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
    <vt:lpwstr>1</vt:lpwstr>
  </property>
  <property fmtid="{D5CDD505-2E9C-101B-9397-08002B2CF9AE}" pid="3" name="SecurityClass">
    <vt:lpwstr>Ericsson Internal</vt:lpwstr>
  </property>
  <property fmtid="{D5CDD505-2E9C-101B-9397-08002B2CF9AE}" pid="4" name="Prepared">
    <vt:lpwstr/>
  </property>
  <property fmtid="{D5CDD505-2E9C-101B-9397-08002B2CF9AE}" pid="5" name="Checked">
    <vt:lpwstr/>
  </property>
  <property fmtid="{D5CDD505-2E9C-101B-9397-08002B2CF9AE}" pid="6" name="Date">
    <vt:lpwstr/>
  </property>
  <property fmtid="{D5CDD505-2E9C-101B-9397-08002B2CF9AE}" pid="7" name="Revision">
    <vt:lpwstr>PA1</vt:lpwstr>
  </property>
  <property fmtid="{D5CDD505-2E9C-101B-9397-08002B2CF9AE}" pid="8" name="Title">
    <vt:lpwstr/>
  </property>
  <property fmtid="{D5CDD505-2E9C-101B-9397-08002B2CF9AE}" pid="9" name="DocName">
    <vt:lpwstr/>
  </property>
  <property fmtid="{D5CDD505-2E9C-101B-9397-08002B2CF9AE}" pid="10" name="DocNo">
    <vt:lpwstr/>
  </property>
  <property fmtid="{D5CDD505-2E9C-101B-9397-08002B2CF9AE}" pid="11" name="ApprovedBy">
    <vt:lpwstr/>
  </property>
  <property fmtid="{D5CDD505-2E9C-101B-9397-08002B2CF9AE}" pid="12" name="Reference">
    <vt:lpwstr/>
  </property>
  <property fmtid="{D5CDD505-2E9C-101B-9397-08002B2CF9AE}" pid="13" name="Keyword">
    <vt:lpwstr/>
  </property>
  <property fmtid="{D5CDD505-2E9C-101B-9397-08002B2CF9AE}" pid="14" name="TemplateName">
    <vt:lpwstr>CXC 172 0073/1</vt:lpwstr>
  </property>
  <property fmtid="{D5CDD505-2E9C-101B-9397-08002B2CF9AE}" pid="15" name="TemplateVersion">
    <vt:lpwstr>R4A</vt:lpwstr>
  </property>
  <property fmtid="{D5CDD505-2E9C-101B-9397-08002B2CF9AE}" pid="16" name="DocumentType">
    <vt:lpwstr>EricssonGeneral2</vt:lpwstr>
  </property>
  <property fmtid="{D5CDD505-2E9C-101B-9397-08002B2CF9AE}" pid="17" name="SheetName">
    <vt:lpwstr>-1</vt:lpwstr>
  </property>
  <property fmtid="{D5CDD505-2E9C-101B-9397-08002B2CF9AE}" pid="18" name="Conf">
    <vt:lpwstr>Ericsson Internal</vt:lpwstr>
  </property>
  <property fmtid="{D5CDD505-2E9C-101B-9397-08002B2CF9AE}" pid="19" name="chkSec">
    <vt:lpwstr>-1</vt:lpwstr>
  </property>
  <property fmtid="{D5CDD505-2E9C-101B-9397-08002B2CF9AE}" pid="20" name="Automatic">
    <vt:lpwstr>Auto</vt:lpwstr>
  </property>
</Properties>
</file>